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92.168.10.31\ss-data\ふるさと納税\R4\0 契約\プロポ\"/>
    </mc:Choice>
  </mc:AlternateContent>
  <bookViews>
    <workbookView xWindow="0" yWindow="0" windowWidth="28770" windowHeight="11400" activeTab="1"/>
  </bookViews>
  <sheets>
    <sheet name="見積 (記入例)" sheetId="2" r:id="rId1"/>
    <sheet name="見積" sheetId="1" r:id="rId2"/>
  </sheets>
  <definedNames>
    <definedName name="_xlnm.Print_Area" localSheetId="1">見積!$F$2:$O$40</definedName>
    <definedName name="_xlnm.Print_Area" localSheetId="0">'見積 (記入例)'!$F$2:$O$37</definedName>
  </definedNames>
  <calcPr calcId="152511"/>
</workbook>
</file>

<file path=xl/calcChain.xml><?xml version="1.0" encoding="utf-8"?>
<calcChain xmlns="http://schemas.openxmlformats.org/spreadsheetml/2006/main">
  <c r="N34" i="2" l="1"/>
  <c r="L34" i="2"/>
  <c r="N31" i="2"/>
  <c r="L31" i="2"/>
  <c r="N21" i="2"/>
  <c r="L30" i="2" l="1"/>
  <c r="N30" i="2" s="1"/>
  <c r="L20" i="2" l="1"/>
  <c r="N20" i="2" s="1"/>
  <c r="L19" i="2"/>
  <c r="N19" i="2" s="1"/>
  <c r="L16" i="2"/>
  <c r="N16" i="2"/>
  <c r="N21" i="1" l="1"/>
  <c r="L21" i="1"/>
  <c r="N33" i="1" l="1"/>
  <c r="L33" i="1"/>
  <c r="N37" i="1"/>
  <c r="L37" i="1"/>
  <c r="L29" i="2"/>
  <c r="N29" i="2" s="1"/>
  <c r="L28" i="2"/>
  <c r="N28" i="2" s="1"/>
  <c r="L27" i="2"/>
  <c r="N27" i="2" s="1"/>
  <c r="L26" i="2"/>
  <c r="L18" i="2"/>
  <c r="N18" i="2" s="1"/>
  <c r="L17" i="2"/>
  <c r="N17" i="2" s="1"/>
  <c r="L15" i="2"/>
  <c r="N26" i="2" l="1"/>
  <c r="N15" i="2"/>
  <c r="L21" i="2"/>
  <c r="Q34" i="2" l="1"/>
</calcChain>
</file>

<file path=xl/sharedStrings.xml><?xml version="1.0" encoding="utf-8"?>
<sst xmlns="http://schemas.openxmlformats.org/spreadsheetml/2006/main" count="194" uniqueCount="53">
  <si>
    <t>12.20</t>
  </si>
  <si>
    <t>（様式第４号）</t>
  </si>
  <si>
    <t>見積書</t>
  </si>
  <si>
    <t>所在地</t>
  </si>
  <si>
    <t>事業者名</t>
  </si>
  <si>
    <t>代表者役職・氏名</t>
  </si>
  <si>
    <t>敦賀市ふるさと納税事業支援業務に係る委託料について、下記のとおり提案します。</t>
  </si>
  <si>
    <t>（１）本市に負担が発生する経費</t>
  </si>
  <si>
    <t>（寄附想定：寄附金額50億円、寄附件数29万件、ワンストップ特例申請受付件数14.5万件）</t>
  </si>
  <si>
    <t>項目</t>
  </si>
  <si>
    <t>単価（税抜）</t>
  </si>
  <si>
    <t>総額（税抜）</t>
  </si>
  <si>
    <t>寄附１万円あたり単価（税抜）</t>
  </si>
  <si>
    <t>［①］</t>
  </si>
  <si>
    <t>［②］</t>
  </si>
  <si>
    <t>［③＝②÷50億円×1万円］</t>
  </si>
  <si>
    <t>固定制</t>
  </si>
  <si>
    <t>毎月固定費</t>
  </si>
  <si>
    <t>円</t>
  </si>
  <si>
    <t>①×</t>
  </si>
  <si>
    <t>従量制</t>
  </si>
  <si>
    <t>寄附金額による費用</t>
  </si>
  <si>
    <t>％</t>
  </si>
  <si>
    <t>寄附１件あたりによる費用
（受領証明書、特例申請書の発送）</t>
  </si>
  <si>
    <t>ワンストップ特例申請
受付１件あたりによる費用</t>
  </si>
  <si>
    <t>小計【A】</t>
  </si>
  <si>
    <r>
      <t>（２）</t>
    </r>
    <r>
      <rPr>
        <sz val="11"/>
        <color rgb="FFFF0000"/>
        <rFont val="ＭＳ Ｐゴシック"/>
        <family val="3"/>
        <charset val="128"/>
        <scheme val="minor"/>
      </rPr>
      <t>上記以外の経費</t>
    </r>
  </si>
  <si>
    <t>電子申請受付</t>
  </si>
  <si>
    <t>ワンストップ電子申請受付
１件あたりによる費用</t>
  </si>
  <si>
    <t>ワンストップ申請の電子化</t>
  </si>
  <si>
    <t>寄付金額による
費用</t>
  </si>
  <si>
    <t>受領証明書及び特例申請書のオンライン化</t>
  </si>
  <si>
    <t>受領証明書及び特例申請書をオンライン化し、発行数を10％（約3万件）削減</t>
  </si>
  <si>
    <t>小計【B】</t>
  </si>
  <si>
    <t>（３）委託料の合計</t>
  </si>
  <si>
    <t>提案する委託料の合計【A+B】</t>
  </si>
  <si>
    <t>上記見積書にて説明することが困難な創意工夫による単価引き下げ等については、下記［特記事項］に記入するか、必要に応じて任意の見積書を添付すること。</t>
  </si>
  <si>
    <t>寄附１件あたりによる費用</t>
  </si>
  <si>
    <t xml:space="preserve">［特記事項］
</t>
  </si>
  <si>
    <t>返礼品代</t>
    <rPh sb="0" eb="4">
      <t>ヘンレイヒンダイ</t>
    </rPh>
    <phoneticPr fontId="5"/>
  </si>
  <si>
    <t>％</t>
    <phoneticPr fontId="5"/>
  </si>
  <si>
    <t>％</t>
    <phoneticPr fontId="5"/>
  </si>
  <si>
    <t>送料</t>
    <rPh sb="0" eb="2">
      <t>ソウリョウ</t>
    </rPh>
    <phoneticPr fontId="5"/>
  </si>
  <si>
    <t>5,000,000,000円</t>
    <rPh sb="13" eb="14">
      <t>エン</t>
    </rPh>
    <phoneticPr fontId="5"/>
  </si>
  <si>
    <t>円</t>
    <phoneticPr fontId="5"/>
  </si>
  <si>
    <r>
      <t>寄附金額が30億円を超える委託料については、4</t>
    </r>
    <r>
      <rPr>
        <sz val="11"/>
        <color theme="1"/>
        <rFont val="ＭＳ Ｐゴシック"/>
        <family val="3"/>
        <charset val="128"/>
        <scheme val="minor"/>
      </rPr>
      <t>％から</t>
    </r>
    <r>
      <rPr>
        <sz val="11"/>
        <color theme="1"/>
        <rFont val="ＭＳ Ｐゴシック"/>
        <family val="3"/>
        <charset val="128"/>
        <scheme val="minor"/>
      </rPr>
      <t>3</t>
    </r>
    <r>
      <rPr>
        <sz val="11"/>
        <color theme="1"/>
        <rFont val="ＭＳ Ｐゴシック"/>
        <family val="3"/>
        <charset val="128"/>
        <scheme val="minor"/>
      </rPr>
      <t>％に単価を引き下げる</t>
    </r>
    <phoneticPr fontId="5"/>
  </si>
  <si>
    <t>送料</t>
    <rPh sb="0" eb="2">
      <t>ソウリョウ</t>
    </rPh>
    <phoneticPr fontId="5"/>
  </si>
  <si>
    <t>返礼品の送付について、弊社と提携する業者との特別割引を適用し、寄附額の8％以内に削減</t>
    <rPh sb="0" eb="3">
      <t>ヘンレイヒン</t>
    </rPh>
    <rPh sb="4" eb="6">
      <t>ソウフ</t>
    </rPh>
    <rPh sb="11" eb="13">
      <t>ヘイシャ</t>
    </rPh>
    <rPh sb="14" eb="16">
      <t>テイケイ</t>
    </rPh>
    <rPh sb="18" eb="20">
      <t>ギョウシャ</t>
    </rPh>
    <rPh sb="22" eb="24">
      <t>トクベツ</t>
    </rPh>
    <rPh sb="24" eb="26">
      <t>ワリビキ</t>
    </rPh>
    <rPh sb="27" eb="29">
      <t>テキヨウ</t>
    </rPh>
    <rPh sb="31" eb="34">
      <t>キフガク</t>
    </rPh>
    <rPh sb="37" eb="39">
      <t>イナイ</t>
    </rPh>
    <rPh sb="40" eb="42">
      <t>サクゲン</t>
    </rPh>
    <phoneticPr fontId="5"/>
  </si>
  <si>
    <t>％</t>
    <phoneticPr fontId="5"/>
  </si>
  <si>
    <t>円</t>
    <phoneticPr fontId="5"/>
  </si>
  <si>
    <r>
      <t>［特記事項］
・寄付金額50億円を超える寄附については、委託料を</t>
    </r>
    <r>
      <rPr>
        <sz val="11"/>
        <color theme="1"/>
        <rFont val="ＭＳ Ｐゴシック"/>
        <family val="3"/>
        <charset val="128"/>
        <scheme val="minor"/>
      </rPr>
      <t>2</t>
    </r>
    <r>
      <rPr>
        <sz val="11"/>
        <color theme="1"/>
        <rFont val="ＭＳ Ｐゴシック"/>
        <family val="3"/>
        <charset val="128"/>
        <scheme val="minor"/>
      </rPr>
      <t>.5％に単価を引き下げる。</t>
    </r>
    <phoneticPr fontId="5"/>
  </si>
  <si>
    <t>＊返礼品代及び送料の単価は、特段の経費削減の提案等が無い場合、返礼品代30％、送料10％にて見積りを行うこと</t>
    <rPh sb="1" eb="4">
      <t>ヘンレイヒン</t>
    </rPh>
    <rPh sb="4" eb="5">
      <t>ダイ</t>
    </rPh>
    <rPh sb="5" eb="6">
      <t>オヨ</t>
    </rPh>
    <rPh sb="7" eb="9">
      <t>ソウリョウ</t>
    </rPh>
    <rPh sb="10" eb="12">
      <t>タンカ</t>
    </rPh>
    <rPh sb="14" eb="16">
      <t>トクダン</t>
    </rPh>
    <rPh sb="17" eb="21">
      <t>ケイヒサクゲン</t>
    </rPh>
    <rPh sb="22" eb="24">
      <t>テイアン</t>
    </rPh>
    <rPh sb="24" eb="25">
      <t>トウ</t>
    </rPh>
    <rPh sb="26" eb="27">
      <t>ナ</t>
    </rPh>
    <rPh sb="28" eb="30">
      <t>バアイ</t>
    </rPh>
    <rPh sb="31" eb="35">
      <t>ヘンレイヒンダイ</t>
    </rPh>
    <rPh sb="39" eb="41">
      <t>ソウリョウ</t>
    </rPh>
    <rPh sb="46" eb="48">
      <t>ミツ</t>
    </rPh>
    <rPh sb="50" eb="51">
      <t>オコナ</t>
    </rPh>
    <phoneticPr fontId="5"/>
  </si>
  <si>
    <r>
      <t>ワンストップ申請件数の見込14万件のうち、50％（7</t>
    </r>
    <r>
      <rPr>
        <sz val="11"/>
        <color theme="1"/>
        <rFont val="ＭＳ Ｐゴシック"/>
        <family val="3"/>
        <charset val="128"/>
        <scheme val="minor"/>
      </rPr>
      <t>.25</t>
    </r>
    <r>
      <rPr>
        <sz val="11"/>
        <color theme="1"/>
        <rFont val="ＭＳ Ｐゴシック"/>
        <charset val="128"/>
        <scheme val="minor"/>
      </rPr>
      <t>万件）を電子申請に誘導</t>
    </r>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</si>
</sst>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円&quot;"/>
    <numFmt numFmtId="177" formatCode="#,##0&quot;件&quot;"/>
    <numFmt numFmtId="178" formatCode="0&quot;か&quot;&quot;月&quot;"/>
    <numFmt numFmtId="179" formatCode="0.0%"/>
  </numFmts>
  <fonts count="7" x14ac:knownFonts="1">
    <font>
      <sz val="11"/>
      <color theme="1"/>
      <name val="ＭＳ Ｐゴシック"/>
      <charset val="128"/>
      <scheme val="minor"/>
    </font>
    <font>
      <sz val="22"/>
      <color theme="1"/>
      <name val="ＭＳ Ｐゴシック"/>
      <family val="3"/>
      <charset val="128"/>
      <scheme val="minor"/>
    </font>
    <font>
      <sz val="22"/>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70">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lignment vertical="center"/>
    </xf>
    <xf numFmtId="176" fontId="0" fillId="0" borderId="0" xfId="1" applyNumberFormat="1" applyFont="1" applyBorder="1">
      <alignment vertical="center"/>
    </xf>
    <xf numFmtId="0" fontId="3" fillId="0" borderId="0" xfId="0" applyFont="1">
      <alignment vertical="center"/>
    </xf>
    <xf numFmtId="0" fontId="0" fillId="0" borderId="1" xfId="0" applyBorder="1" applyAlignment="1">
      <alignment horizontal="center" vertical="center"/>
    </xf>
    <xf numFmtId="0" fontId="0" fillId="0" borderId="4" xfId="0" applyBorder="1" applyAlignment="1">
      <alignment horizontal="left" vertical="center" indent="1"/>
    </xf>
    <xf numFmtId="0" fontId="0" fillId="0" borderId="5" xfId="0" applyBorder="1">
      <alignment vertical="center"/>
    </xf>
    <xf numFmtId="0" fontId="0" fillId="0" borderId="4" xfId="0" applyBorder="1" applyAlignment="1">
      <alignment horizontal="left" vertical="center" wrapText="1" indent="1"/>
    </xf>
    <xf numFmtId="0" fontId="0" fillId="0" borderId="0" xfId="0" applyFont="1" applyAlignment="1">
      <alignment horizontal="left" vertical="center"/>
    </xf>
    <xf numFmtId="0" fontId="0" fillId="0" borderId="4" xfId="0" applyBorder="1" applyAlignment="1">
      <alignment horizontal="center" vertical="center"/>
    </xf>
    <xf numFmtId="0" fontId="0" fillId="0" borderId="0" xfId="0" applyAlignment="1">
      <alignment vertical="center"/>
    </xf>
    <xf numFmtId="0" fontId="0" fillId="0" borderId="6" xfId="0" applyBorder="1" applyAlignment="1">
      <alignment horizontal="center" vertical="center"/>
    </xf>
    <xf numFmtId="178" fontId="0" fillId="0" borderId="6" xfId="1" applyNumberFormat="1" applyFont="1" applyBorder="1" applyAlignment="1">
      <alignment horizontal="left" vertical="center"/>
    </xf>
    <xf numFmtId="0" fontId="0" fillId="0" borderId="4" xfId="0" applyBorder="1">
      <alignment vertical="center"/>
    </xf>
    <xf numFmtId="38" fontId="0" fillId="0" borderId="4" xfId="1" applyFont="1" applyBorder="1">
      <alignment vertical="center"/>
    </xf>
    <xf numFmtId="176" fontId="0" fillId="0" borderId="6" xfId="1" applyNumberFormat="1" applyFont="1" applyBorder="1" applyAlignment="1">
      <alignment horizontal="left" vertical="center"/>
    </xf>
    <xf numFmtId="177" fontId="0" fillId="0" borderId="6" xfId="1" applyNumberFormat="1" applyFont="1" applyBorder="1" applyAlignment="1">
      <alignment horizontal="left" vertical="center"/>
    </xf>
    <xf numFmtId="38" fontId="0" fillId="0" borderId="4" xfId="1" applyNumberFormat="1" applyFont="1" applyBorder="1">
      <alignment vertical="center"/>
    </xf>
    <xf numFmtId="0" fontId="0" fillId="0" borderId="6" xfId="0" applyBorder="1" applyAlignment="1">
      <alignment horizontal="left" vertical="center"/>
    </xf>
    <xf numFmtId="0" fontId="0" fillId="0" borderId="5" xfId="0" applyBorder="1" applyAlignment="1">
      <alignment horizontal="center" vertical="center"/>
    </xf>
    <xf numFmtId="38" fontId="0" fillId="0" borderId="11" xfId="1" applyFont="1" applyBorder="1">
      <alignment vertical="center"/>
    </xf>
    <xf numFmtId="0" fontId="0" fillId="0" borderId="12" xfId="0" applyBorder="1" applyAlignment="1">
      <alignment horizontal="center" vertical="center"/>
    </xf>
    <xf numFmtId="49" fontId="0" fillId="0" borderId="0" xfId="0" applyNumberFormat="1">
      <alignment vertical="center"/>
    </xf>
    <xf numFmtId="38" fontId="0" fillId="0" borderId="5" xfId="1" applyFont="1" applyBorder="1">
      <alignment vertical="center"/>
    </xf>
    <xf numFmtId="0" fontId="0" fillId="0" borderId="1" xfId="0" applyBorder="1" applyAlignment="1">
      <alignment horizontal="center" vertical="center" wrapText="1"/>
    </xf>
    <xf numFmtId="179" fontId="0" fillId="0" borderId="0" xfId="2" applyNumberFormat="1" applyFont="1">
      <alignment vertical="center"/>
    </xf>
    <xf numFmtId="0" fontId="0" fillId="0" borderId="4"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left" vertical="center" wrapText="1" indent="1"/>
    </xf>
    <xf numFmtId="0" fontId="0" fillId="0" borderId="16" xfId="0" applyBorder="1" applyAlignment="1">
      <alignment horizontal="center" vertical="center"/>
    </xf>
    <xf numFmtId="177" fontId="0" fillId="0" borderId="16" xfId="1" applyNumberFormat="1" applyFont="1" applyBorder="1" applyAlignment="1">
      <alignment horizontal="left" vertical="center"/>
    </xf>
    <xf numFmtId="0" fontId="6" fillId="0" borderId="4" xfId="0" applyFont="1" applyBorder="1" applyAlignment="1">
      <alignment horizontal="left" vertical="center" wrapText="1" inden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0" borderId="18" xfId="0" applyFont="1" applyBorder="1" applyAlignment="1">
      <alignment vertical="center"/>
    </xf>
    <xf numFmtId="0" fontId="0" fillId="0" borderId="18" xfId="0" applyBorder="1" applyAlignment="1">
      <alignment vertical="center"/>
    </xf>
    <xf numFmtId="0" fontId="0" fillId="0" borderId="13" xfId="0" applyBorder="1" applyAlignment="1">
      <alignment horizontal="center" vertical="center"/>
    </xf>
    <xf numFmtId="0" fontId="6" fillId="0" borderId="4" xfId="0" applyFont="1" applyBorder="1" applyAlignment="1">
      <alignment horizontal="left" vertical="top" wrapText="1"/>
    </xf>
    <xf numFmtId="0" fontId="0" fillId="0" borderId="5" xfId="0" applyBorder="1" applyAlignment="1">
      <alignment horizontal="left" vertical="top"/>
    </xf>
    <xf numFmtId="0" fontId="0" fillId="0" borderId="6" xfId="0" applyBorder="1" applyAlignment="1">
      <alignment horizontal="left" vertical="top"/>
    </xf>
    <xf numFmtId="0" fontId="0" fillId="0" borderId="1"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left" vertical="center" indent="15"/>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left" vertical="center" wrapText="1"/>
    </xf>
    <xf numFmtId="0" fontId="0" fillId="0" borderId="14" xfId="0" applyBorder="1" applyAlignment="1">
      <alignment horizontal="left" vertical="center" wrapText="1"/>
    </xf>
    <xf numFmtId="0" fontId="4" fillId="0" borderId="4" xfId="0" applyFont="1" applyBorder="1" applyAlignment="1">
      <alignment horizontal="left" vertical="center" wrapText="1" inden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xdr:colOff>
      <xdr:row>1</xdr:row>
      <xdr:rowOff>136071</xdr:rowOff>
    </xdr:from>
    <xdr:to>
      <xdr:col>13</xdr:col>
      <xdr:colOff>1592035</xdr:colOff>
      <xdr:row>5</xdr:row>
      <xdr:rowOff>136071</xdr:rowOff>
    </xdr:to>
    <xdr:sp macro="" textlink="">
      <xdr:nvSpPr>
        <xdr:cNvPr id="2" name="テキスト ボックス 1"/>
        <xdr:cNvSpPr txBox="1"/>
      </xdr:nvSpPr>
      <xdr:spPr>
        <a:xfrm>
          <a:off x="12355285" y="312964"/>
          <a:ext cx="1850571"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537845</xdr:colOff>
      <xdr:row>26</xdr:row>
      <xdr:rowOff>645160</xdr:rowOff>
    </xdr:from>
    <xdr:to>
      <xdr:col>13</xdr:col>
      <xdr:colOff>1325880</xdr:colOff>
      <xdr:row>29</xdr:row>
      <xdr:rowOff>200660</xdr:rowOff>
    </xdr:to>
    <xdr:sp macro="" textlink="">
      <xdr:nvSpPr>
        <xdr:cNvPr id="2" name="角丸四角形 1"/>
        <xdr:cNvSpPr/>
      </xdr:nvSpPr>
      <xdr:spPr>
        <a:xfrm>
          <a:off x="5095875" y="6953885"/>
          <a:ext cx="7825105" cy="1555750"/>
        </a:xfrm>
        <a:prstGeom prst="roundRect">
          <a:avLst>
            <a:gd name="adj" fmla="val 9533"/>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p>
          <a:pPr algn="l"/>
          <a:r>
            <a:rPr lang="ja-JP" altLang="en-US" sz="1400" b="1"/>
            <a:t>・⑴は、業務を遂行する上での固定費及び本市が提示する寄附想定における寄附金額・寄附件数・ワンストップ特例申請受付件数に応じた従量的に規定される経費を記載すること</a:t>
          </a:r>
        </a:p>
        <a:p>
          <a:pPr algn="l"/>
          <a:r>
            <a:rPr lang="ja-JP" altLang="en-US" sz="1400" b="1"/>
            <a:t>・⑵は、⑴のように寄附件数等に規定される経費ではなく、事業者の創意工夫により、コスト削減等が見込まれる経費を記載すること</a:t>
          </a:r>
        </a:p>
        <a:p>
          <a:pPr algn="l"/>
          <a:r>
            <a:rPr lang="ja-JP" altLang="en-US" sz="1400" b="1"/>
            <a:t>・上記を踏まえ、記載例を参考に記載すること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topLeftCell="E10" zoomScale="70" zoomScaleNormal="70" workbookViewId="0">
      <selection activeCell="N35" sqref="N35"/>
    </sheetView>
  </sheetViews>
  <sheetFormatPr defaultColWidth="9" defaultRowHeight="13.5" x14ac:dyDescent="0.15"/>
  <cols>
    <col min="1" max="1" width="23.25" customWidth="1"/>
    <col min="2" max="2" width="15" customWidth="1"/>
    <col min="6" max="6" width="14.875" customWidth="1"/>
    <col min="7" max="7" width="29.125" customWidth="1"/>
    <col min="8" max="8" width="14.875" customWidth="1"/>
    <col min="9" max="9" width="3.375" style="1" customWidth="1"/>
    <col min="10" max="10" width="5.25" customWidth="1"/>
    <col min="11" max="11" width="15" style="2" customWidth="1"/>
    <col min="12" max="12" width="14.875" customWidth="1"/>
    <col min="13" max="13" width="3.375" style="1" customWidth="1"/>
    <col min="14" max="14" width="22.625" customWidth="1"/>
    <col min="15" max="15" width="3.375" style="1" customWidth="1"/>
    <col min="17" max="17" width="11.375" customWidth="1"/>
  </cols>
  <sheetData>
    <row r="1" spans="1:16" x14ac:dyDescent="0.15">
      <c r="E1" s="24" t="s">
        <v>0</v>
      </c>
    </row>
    <row r="2" spans="1:16" x14ac:dyDescent="0.15">
      <c r="A2" s="3"/>
      <c r="B2" s="3"/>
      <c r="F2" t="s">
        <v>1</v>
      </c>
    </row>
    <row r="3" spans="1:16" ht="25.5" x14ac:dyDescent="0.15">
      <c r="A3" s="3"/>
      <c r="B3" s="4"/>
      <c r="F3" s="36" t="s">
        <v>2</v>
      </c>
      <c r="G3" s="37"/>
      <c r="H3" s="37"/>
      <c r="I3" s="37"/>
      <c r="J3" s="37"/>
      <c r="K3" s="37"/>
      <c r="L3" s="37"/>
      <c r="M3" s="37"/>
      <c r="N3" s="37"/>
      <c r="O3" s="37"/>
    </row>
    <row r="5" spans="1:16" x14ac:dyDescent="0.15">
      <c r="F5" s="57" t="s">
        <v>3</v>
      </c>
      <c r="G5" s="57"/>
      <c r="H5" s="57"/>
      <c r="I5" s="57"/>
      <c r="J5" s="57"/>
      <c r="K5" s="57"/>
      <c r="L5" s="57"/>
      <c r="M5" s="57"/>
      <c r="N5" s="57"/>
      <c r="O5" s="57"/>
    </row>
    <row r="6" spans="1:16" x14ac:dyDescent="0.15">
      <c r="F6" s="57" t="s">
        <v>4</v>
      </c>
      <c r="G6" s="57"/>
      <c r="H6" s="57"/>
      <c r="I6" s="57"/>
      <c r="J6" s="57"/>
      <c r="K6" s="57"/>
      <c r="L6" s="57"/>
      <c r="M6" s="57"/>
      <c r="N6" s="57"/>
      <c r="O6" s="57"/>
    </row>
    <row r="7" spans="1:16" x14ac:dyDescent="0.15">
      <c r="F7" s="57" t="s">
        <v>5</v>
      </c>
      <c r="G7" s="57"/>
      <c r="H7" s="57"/>
      <c r="I7" s="57"/>
      <c r="J7" s="57"/>
      <c r="K7" s="57"/>
      <c r="L7" s="57"/>
      <c r="M7" s="57"/>
      <c r="N7" s="57"/>
      <c r="O7" s="57"/>
    </row>
    <row r="9" spans="1:16" x14ac:dyDescent="0.15">
      <c r="F9" s="38" t="s">
        <v>6</v>
      </c>
      <c r="G9" s="38"/>
      <c r="H9" s="38"/>
      <c r="I9" s="38"/>
      <c r="J9" s="38"/>
      <c r="K9" s="38"/>
      <c r="L9" s="38"/>
      <c r="M9" s="38"/>
      <c r="N9" s="38"/>
      <c r="O9" s="38"/>
    </row>
    <row r="12" spans="1:16" ht="30" customHeight="1" x14ac:dyDescent="0.15">
      <c r="F12" s="2" t="s">
        <v>7</v>
      </c>
      <c r="H12" s="5" t="s">
        <v>8</v>
      </c>
    </row>
    <row r="13" spans="1:16" ht="17.25" customHeight="1" x14ac:dyDescent="0.15">
      <c r="F13" s="47" t="s">
        <v>9</v>
      </c>
      <c r="G13" s="39" t="s">
        <v>10</v>
      </c>
      <c r="H13" s="39"/>
      <c r="I13" s="39"/>
      <c r="J13" s="39" t="s">
        <v>11</v>
      </c>
      <c r="K13" s="39"/>
      <c r="L13" s="39"/>
      <c r="M13" s="39"/>
      <c r="N13" s="39" t="s">
        <v>12</v>
      </c>
      <c r="O13" s="39"/>
      <c r="P13" s="12"/>
    </row>
    <row r="14" spans="1:16" ht="17.25" customHeight="1" x14ac:dyDescent="0.15">
      <c r="F14" s="47"/>
      <c r="G14" s="40" t="s">
        <v>13</v>
      </c>
      <c r="H14" s="40"/>
      <c r="I14" s="40"/>
      <c r="J14" s="40" t="s">
        <v>14</v>
      </c>
      <c r="K14" s="40"/>
      <c r="L14" s="40"/>
      <c r="M14" s="40"/>
      <c r="N14" s="40" t="s">
        <v>15</v>
      </c>
      <c r="O14" s="40"/>
      <c r="P14" s="12"/>
    </row>
    <row r="15" spans="1:16" ht="30" customHeight="1" x14ac:dyDescent="0.15">
      <c r="F15" s="6" t="s">
        <v>16</v>
      </c>
      <c r="G15" s="7" t="s">
        <v>17</v>
      </c>
      <c r="H15" s="25">
        <v>110000</v>
      </c>
      <c r="I15" s="13" t="s">
        <v>18</v>
      </c>
      <c r="J15" s="11" t="s">
        <v>19</v>
      </c>
      <c r="K15" s="14">
        <v>12</v>
      </c>
      <c r="L15" s="16">
        <f>+H15*K15</f>
        <v>1320000</v>
      </c>
      <c r="M15" s="13" t="s">
        <v>18</v>
      </c>
      <c r="N15" s="19">
        <f>+L15/5000000000*10000</f>
        <v>2.64</v>
      </c>
      <c r="O15" s="13" t="s">
        <v>18</v>
      </c>
    </row>
    <row r="16" spans="1:16" ht="30" customHeight="1" x14ac:dyDescent="0.15">
      <c r="F16" s="39" t="s">
        <v>20</v>
      </c>
      <c r="G16" s="7" t="s">
        <v>21</v>
      </c>
      <c r="H16" s="25">
        <v>4</v>
      </c>
      <c r="I16" s="13" t="s">
        <v>22</v>
      </c>
      <c r="J16" s="11" t="s">
        <v>19</v>
      </c>
      <c r="K16" s="17">
        <v>5000000000</v>
      </c>
      <c r="L16" s="16">
        <f>+(H16/100)*K16</f>
        <v>200000000</v>
      </c>
      <c r="M16" s="13" t="s">
        <v>18</v>
      </c>
      <c r="N16" s="19">
        <f>+L16/5000000000*10000</f>
        <v>400</v>
      </c>
      <c r="O16" s="13" t="s">
        <v>18</v>
      </c>
    </row>
    <row r="17" spans="6:15" ht="50.25" customHeight="1" x14ac:dyDescent="0.15">
      <c r="F17" s="43"/>
      <c r="G17" s="9" t="s">
        <v>23</v>
      </c>
      <c r="H17" s="25">
        <v>80</v>
      </c>
      <c r="I17" s="13" t="s">
        <v>18</v>
      </c>
      <c r="J17" s="11" t="s">
        <v>19</v>
      </c>
      <c r="K17" s="18">
        <v>290000</v>
      </c>
      <c r="L17" s="16">
        <f>+H17*K17</f>
        <v>23200000</v>
      </c>
      <c r="M17" s="13" t="s">
        <v>18</v>
      </c>
      <c r="N17" s="19">
        <f t="shared" ref="N17" si="0">+L17/5000000000*10000</f>
        <v>46.4</v>
      </c>
      <c r="O17" s="13" t="s">
        <v>18</v>
      </c>
    </row>
    <row r="18" spans="6:15" ht="30" customHeight="1" x14ac:dyDescent="0.15">
      <c r="F18" s="43"/>
      <c r="G18" s="9" t="s">
        <v>24</v>
      </c>
      <c r="H18" s="25">
        <v>80</v>
      </c>
      <c r="I18" s="13" t="s">
        <v>18</v>
      </c>
      <c r="J18" s="11" t="s">
        <v>19</v>
      </c>
      <c r="K18" s="18">
        <v>145000</v>
      </c>
      <c r="L18" s="16">
        <f>+H18*K18</f>
        <v>11600000</v>
      </c>
      <c r="M18" s="13" t="s">
        <v>18</v>
      </c>
      <c r="N18" s="19">
        <f>+L18/5000000000*10000</f>
        <v>23.2</v>
      </c>
      <c r="O18" s="13" t="s">
        <v>18</v>
      </c>
    </row>
    <row r="19" spans="6:15" ht="30" customHeight="1" x14ac:dyDescent="0.15">
      <c r="F19" s="43"/>
      <c r="G19" s="30" t="s">
        <v>39</v>
      </c>
      <c r="H19" s="25">
        <v>30</v>
      </c>
      <c r="I19" s="31" t="s">
        <v>40</v>
      </c>
      <c r="J19" s="29" t="s">
        <v>19</v>
      </c>
      <c r="K19" s="17">
        <v>5000000000</v>
      </c>
      <c r="L19" s="16">
        <f>+(H19/100)*K19</f>
        <v>1500000000</v>
      </c>
      <c r="M19" s="13" t="s">
        <v>44</v>
      </c>
      <c r="N19" s="19">
        <f>+L19/5000000000*10000</f>
        <v>3000</v>
      </c>
      <c r="O19" s="13" t="s">
        <v>18</v>
      </c>
    </row>
    <row r="20" spans="6:15" ht="30" customHeight="1" x14ac:dyDescent="0.15">
      <c r="F20" s="40"/>
      <c r="G20" s="9" t="s">
        <v>42</v>
      </c>
      <c r="H20" s="25">
        <v>10</v>
      </c>
      <c r="I20" s="13" t="s">
        <v>40</v>
      </c>
      <c r="J20" s="29" t="s">
        <v>19</v>
      </c>
      <c r="K20" s="17">
        <v>5000000000</v>
      </c>
      <c r="L20" s="16">
        <f>+(H20/100)*K20</f>
        <v>500000000</v>
      </c>
      <c r="M20" s="13" t="s">
        <v>44</v>
      </c>
      <c r="N20" s="19">
        <f>+L20/5000000000*10000</f>
        <v>1000</v>
      </c>
      <c r="O20" s="13" t="s">
        <v>18</v>
      </c>
    </row>
    <row r="21" spans="6:15" ht="30" customHeight="1" x14ac:dyDescent="0.15">
      <c r="F21" s="54" t="s">
        <v>25</v>
      </c>
      <c r="G21" s="55"/>
      <c r="H21" s="55"/>
      <c r="I21" s="56"/>
      <c r="J21" s="51"/>
      <c r="K21" s="52"/>
      <c r="L21" s="16">
        <f>SUM(L15:L20)</f>
        <v>2236120000</v>
      </c>
      <c r="M21" s="13" t="s">
        <v>18</v>
      </c>
      <c r="N21" s="16">
        <f>SUM(N15:N20)</f>
        <v>4472.24</v>
      </c>
      <c r="O21" s="13" t="s">
        <v>18</v>
      </c>
    </row>
    <row r="22" spans="6:15" ht="16.5" customHeight="1" x14ac:dyDescent="0.15">
      <c r="F22" s="41" t="s">
        <v>51</v>
      </c>
      <c r="G22" s="42"/>
      <c r="H22" s="42"/>
      <c r="I22" s="42"/>
      <c r="J22" s="42"/>
      <c r="K22" s="42"/>
      <c r="L22" s="42"/>
      <c r="M22" s="42"/>
      <c r="N22" s="42"/>
      <c r="O22" s="42"/>
    </row>
    <row r="23" spans="6:15" ht="30" customHeight="1" x14ac:dyDescent="0.15">
      <c r="F23" s="10" t="s">
        <v>26</v>
      </c>
    </row>
    <row r="24" spans="6:15" ht="17.25" customHeight="1" x14ac:dyDescent="0.15">
      <c r="F24" s="47" t="s">
        <v>9</v>
      </c>
      <c r="G24" s="39" t="s">
        <v>10</v>
      </c>
      <c r="H24" s="39"/>
      <c r="I24" s="39"/>
      <c r="J24" s="39" t="s">
        <v>11</v>
      </c>
      <c r="K24" s="39"/>
      <c r="L24" s="39"/>
      <c r="M24" s="39"/>
      <c r="N24" s="39" t="s">
        <v>12</v>
      </c>
      <c r="O24" s="39"/>
    </row>
    <row r="25" spans="6:15" ht="17.25" customHeight="1" x14ac:dyDescent="0.15">
      <c r="F25" s="47"/>
      <c r="G25" s="40" t="s">
        <v>13</v>
      </c>
      <c r="H25" s="40"/>
      <c r="I25" s="40"/>
      <c r="J25" s="40" t="s">
        <v>14</v>
      </c>
      <c r="K25" s="40"/>
      <c r="L25" s="40"/>
      <c r="M25" s="40"/>
      <c r="N25" s="40" t="s">
        <v>15</v>
      </c>
      <c r="O25" s="40"/>
    </row>
    <row r="26" spans="6:15" ht="51.75" customHeight="1" x14ac:dyDescent="0.15">
      <c r="F26" s="6" t="s">
        <v>27</v>
      </c>
      <c r="G26" s="9" t="s">
        <v>28</v>
      </c>
      <c r="H26" s="8">
        <v>50</v>
      </c>
      <c r="I26" s="13" t="s">
        <v>18</v>
      </c>
      <c r="J26" s="11" t="s">
        <v>19</v>
      </c>
      <c r="K26" s="18">
        <v>70000</v>
      </c>
      <c r="L26" s="16">
        <f>+H26*K26</f>
        <v>3500000</v>
      </c>
      <c r="M26" s="13" t="s">
        <v>18</v>
      </c>
      <c r="N26" s="19">
        <f t="shared" ref="N26:N30" si="1">+L26/5000000000*10000</f>
        <v>7</v>
      </c>
      <c r="O26" s="13" t="s">
        <v>18</v>
      </c>
    </row>
    <row r="27" spans="6:15" ht="51.75" customHeight="1" x14ac:dyDescent="0.15">
      <c r="F27" s="26" t="s">
        <v>29</v>
      </c>
      <c r="G27" s="69" t="s">
        <v>52</v>
      </c>
      <c r="H27" s="8">
        <v>-80</v>
      </c>
      <c r="I27" s="13" t="s">
        <v>18</v>
      </c>
      <c r="J27" s="11" t="s">
        <v>19</v>
      </c>
      <c r="K27" s="18">
        <v>72500</v>
      </c>
      <c r="L27" s="16">
        <f>+H27*K27</f>
        <v>-5800000</v>
      </c>
      <c r="M27" s="13" t="s">
        <v>18</v>
      </c>
      <c r="N27" s="19">
        <f t="shared" si="1"/>
        <v>-11.6</v>
      </c>
      <c r="O27" s="13" t="s">
        <v>18</v>
      </c>
    </row>
    <row r="28" spans="6:15" ht="51.75" customHeight="1" x14ac:dyDescent="0.15">
      <c r="F28" s="26" t="s">
        <v>30</v>
      </c>
      <c r="G28" s="33" t="s">
        <v>45</v>
      </c>
      <c r="H28" s="8">
        <v>-1</v>
      </c>
      <c r="I28" s="13" t="s">
        <v>22</v>
      </c>
      <c r="J28" s="11" t="s">
        <v>19</v>
      </c>
      <c r="K28" s="17">
        <v>2000000000</v>
      </c>
      <c r="L28" s="16">
        <f>+(H28/100)*K28</f>
        <v>-20000000</v>
      </c>
      <c r="M28" s="13" t="s">
        <v>18</v>
      </c>
      <c r="N28" s="19">
        <f t="shared" si="1"/>
        <v>-40</v>
      </c>
      <c r="O28" s="13" t="s">
        <v>18</v>
      </c>
    </row>
    <row r="29" spans="6:15" ht="51.75" customHeight="1" x14ac:dyDescent="0.15">
      <c r="F29" s="26" t="s">
        <v>31</v>
      </c>
      <c r="G29" s="9" t="s">
        <v>32</v>
      </c>
      <c r="H29" s="8">
        <v>-80</v>
      </c>
      <c r="I29" s="13" t="s">
        <v>18</v>
      </c>
      <c r="J29" s="11" t="s">
        <v>19</v>
      </c>
      <c r="K29" s="18">
        <v>30000</v>
      </c>
      <c r="L29" s="16">
        <f>+H29*K29</f>
        <v>-2400000</v>
      </c>
      <c r="M29" s="35" t="s">
        <v>49</v>
      </c>
      <c r="N29" s="19">
        <f t="shared" si="1"/>
        <v>-4.8</v>
      </c>
      <c r="O29" s="13" t="s">
        <v>18</v>
      </c>
    </row>
    <row r="30" spans="6:15" ht="51.75" customHeight="1" x14ac:dyDescent="0.15">
      <c r="F30" s="34" t="s">
        <v>46</v>
      </c>
      <c r="G30" s="33" t="s">
        <v>47</v>
      </c>
      <c r="H30" s="8">
        <v>-2</v>
      </c>
      <c r="I30" s="35" t="s">
        <v>48</v>
      </c>
      <c r="J30" s="11" t="s">
        <v>19</v>
      </c>
      <c r="K30" s="17">
        <v>5000000000</v>
      </c>
      <c r="L30" s="16">
        <f>+H30/100*K30</f>
        <v>-100000000</v>
      </c>
      <c r="M30" s="13" t="s">
        <v>18</v>
      </c>
      <c r="N30" s="19">
        <f t="shared" si="1"/>
        <v>-200</v>
      </c>
      <c r="O30" s="13" t="s">
        <v>18</v>
      </c>
    </row>
    <row r="31" spans="6:15" ht="30" customHeight="1" x14ac:dyDescent="0.15">
      <c r="F31" s="54" t="s">
        <v>33</v>
      </c>
      <c r="G31" s="55"/>
      <c r="H31" s="55"/>
      <c r="I31" s="56"/>
      <c r="J31" s="51"/>
      <c r="K31" s="52"/>
      <c r="L31" s="16">
        <f>SUM(L26:L30)</f>
        <v>-124700000</v>
      </c>
      <c r="M31" s="13" t="s">
        <v>18</v>
      </c>
      <c r="N31" s="16">
        <f>SUM(N26:N30)</f>
        <v>-249.4</v>
      </c>
      <c r="O31" s="13" t="s">
        <v>18</v>
      </c>
    </row>
    <row r="32" spans="6:15" ht="30" customHeight="1" x14ac:dyDescent="0.15">
      <c r="F32" s="2" t="s">
        <v>34</v>
      </c>
    </row>
    <row r="33" spans="6:17" ht="18" customHeight="1" x14ac:dyDescent="0.15">
      <c r="F33" s="47" t="s">
        <v>35</v>
      </c>
      <c r="G33" s="47"/>
      <c r="H33" s="47"/>
      <c r="I33" s="47"/>
      <c r="J33" s="47" t="s">
        <v>11</v>
      </c>
      <c r="K33" s="47"/>
      <c r="L33" s="47"/>
      <c r="M33" s="48"/>
      <c r="N33" s="49" t="s">
        <v>12</v>
      </c>
      <c r="O33" s="50"/>
    </row>
    <row r="34" spans="6:17" ht="40.5" customHeight="1" x14ac:dyDescent="0.15">
      <c r="F34" s="47"/>
      <c r="G34" s="47"/>
      <c r="H34" s="47"/>
      <c r="I34" s="47"/>
      <c r="J34" s="51"/>
      <c r="K34" s="52"/>
      <c r="L34" s="16">
        <f>+L21+L31</f>
        <v>2111420000</v>
      </c>
      <c r="M34" s="21" t="s">
        <v>18</v>
      </c>
      <c r="N34" s="22">
        <f>+N21+N31</f>
        <v>4222.84</v>
      </c>
      <c r="O34" s="23" t="s">
        <v>18</v>
      </c>
      <c r="Q34" s="27">
        <f>+L34/5000000000</f>
        <v>0.42228399999999999</v>
      </c>
    </row>
    <row r="36" spans="6:17" ht="30" customHeight="1" x14ac:dyDescent="0.15">
      <c r="F36" s="53" t="s">
        <v>36</v>
      </c>
      <c r="G36" s="53"/>
      <c r="H36" s="53"/>
      <c r="I36" s="53"/>
      <c r="J36" s="53"/>
      <c r="K36" s="53"/>
      <c r="L36" s="53"/>
      <c r="M36" s="53"/>
      <c r="N36" s="53"/>
      <c r="O36" s="53"/>
    </row>
    <row r="37" spans="6:17" ht="76.5" customHeight="1" x14ac:dyDescent="0.15">
      <c r="F37" s="44" t="s">
        <v>50</v>
      </c>
      <c r="G37" s="45"/>
      <c r="H37" s="45"/>
      <c r="I37" s="45"/>
      <c r="J37" s="45"/>
      <c r="K37" s="45"/>
      <c r="L37" s="45"/>
      <c r="M37" s="45"/>
      <c r="N37" s="45"/>
      <c r="O37" s="46"/>
    </row>
  </sheetData>
  <mergeCells count="31">
    <mergeCell ref="F37:O37"/>
    <mergeCell ref="F13:F14"/>
    <mergeCell ref="F24:F25"/>
    <mergeCell ref="F33:I34"/>
    <mergeCell ref="J33:M33"/>
    <mergeCell ref="N33:O33"/>
    <mergeCell ref="J34:K34"/>
    <mergeCell ref="F36:O36"/>
    <mergeCell ref="G25:I25"/>
    <mergeCell ref="J25:M25"/>
    <mergeCell ref="N25:O25"/>
    <mergeCell ref="F31:I31"/>
    <mergeCell ref="J31:K31"/>
    <mergeCell ref="F21:I21"/>
    <mergeCell ref="J21:K21"/>
    <mergeCell ref="G24:I24"/>
    <mergeCell ref="J24:M24"/>
    <mergeCell ref="N24:O24"/>
    <mergeCell ref="G13:I13"/>
    <mergeCell ref="J13:M13"/>
    <mergeCell ref="N13:O13"/>
    <mergeCell ref="G14:I14"/>
    <mergeCell ref="J14:M14"/>
    <mergeCell ref="N14:O14"/>
    <mergeCell ref="F22:O22"/>
    <mergeCell ref="F16:F20"/>
    <mergeCell ref="F3:O3"/>
    <mergeCell ref="F5:O5"/>
    <mergeCell ref="F6:O6"/>
    <mergeCell ref="F7:O7"/>
    <mergeCell ref="F9:O9"/>
  </mergeCells>
  <phoneticPr fontId="5"/>
  <pageMargins left="0.7" right="0.7" top="0.75" bottom="0.75" header="0.3" footer="0.3"/>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0"/>
  <sheetViews>
    <sheetView tabSelected="1" topLeftCell="C4" zoomScale="70" zoomScaleNormal="70" workbookViewId="0">
      <selection activeCell="L21" sqref="L21"/>
    </sheetView>
  </sheetViews>
  <sheetFormatPr defaultColWidth="9" defaultRowHeight="13.5" x14ac:dyDescent="0.15"/>
  <cols>
    <col min="1" max="1" width="23.25" customWidth="1"/>
    <col min="2" max="2" width="15" customWidth="1"/>
    <col min="6" max="6" width="14.875" customWidth="1"/>
    <col min="7" max="7" width="29.125" customWidth="1"/>
    <col min="8" max="8" width="14.875" customWidth="1"/>
    <col min="9" max="9" width="3.375" style="1" customWidth="1"/>
    <col min="10" max="10" width="5.25" customWidth="1"/>
    <col min="11" max="11" width="15" style="2" customWidth="1"/>
    <col min="12" max="12" width="14.875" customWidth="1"/>
    <col min="13" max="13" width="3.375" style="1" customWidth="1"/>
    <col min="14" max="14" width="22.625" customWidth="1"/>
    <col min="15" max="15" width="3.375" style="1" customWidth="1"/>
  </cols>
  <sheetData>
    <row r="2" spans="1:16" x14ac:dyDescent="0.15">
      <c r="A2" s="3"/>
      <c r="B2" s="3"/>
      <c r="F2" t="s">
        <v>1</v>
      </c>
    </row>
    <row r="3" spans="1:16" ht="25.5" x14ac:dyDescent="0.15">
      <c r="A3" s="3"/>
      <c r="B3" s="4"/>
      <c r="F3" s="36" t="s">
        <v>2</v>
      </c>
      <c r="G3" s="37"/>
      <c r="H3" s="37"/>
      <c r="I3" s="37"/>
      <c r="J3" s="37"/>
      <c r="K3" s="37"/>
      <c r="L3" s="37"/>
      <c r="M3" s="37"/>
      <c r="N3" s="37"/>
      <c r="O3" s="37"/>
    </row>
    <row r="4" spans="1:16" x14ac:dyDescent="0.15">
      <c r="A4" s="3"/>
      <c r="B4" s="3"/>
    </row>
    <row r="5" spans="1:16" x14ac:dyDescent="0.15">
      <c r="A5" s="3"/>
      <c r="B5" s="3"/>
      <c r="F5" s="57" t="s">
        <v>3</v>
      </c>
      <c r="G5" s="57"/>
      <c r="H5" s="57"/>
      <c r="I5" s="57"/>
      <c r="J5" s="57"/>
      <c r="K5" s="57"/>
      <c r="L5" s="57"/>
      <c r="M5" s="57"/>
      <c r="N5" s="57"/>
      <c r="O5" s="57"/>
    </row>
    <row r="6" spans="1:16" x14ac:dyDescent="0.15">
      <c r="F6" s="57" t="s">
        <v>4</v>
      </c>
      <c r="G6" s="57"/>
      <c r="H6" s="57"/>
      <c r="I6" s="57"/>
      <c r="J6" s="57"/>
      <c r="K6" s="57"/>
      <c r="L6" s="57"/>
      <c r="M6" s="57"/>
      <c r="N6" s="57"/>
      <c r="O6" s="57"/>
    </row>
    <row r="7" spans="1:16" x14ac:dyDescent="0.15">
      <c r="F7" s="57" t="s">
        <v>5</v>
      </c>
      <c r="G7" s="57"/>
      <c r="H7" s="57"/>
      <c r="I7" s="57"/>
      <c r="J7" s="57"/>
      <c r="K7" s="57"/>
      <c r="L7" s="57"/>
      <c r="M7" s="57"/>
      <c r="N7" s="57"/>
      <c r="O7" s="57"/>
    </row>
    <row r="9" spans="1:16" x14ac:dyDescent="0.15">
      <c r="F9" s="38" t="s">
        <v>6</v>
      </c>
      <c r="G9" s="38"/>
      <c r="H9" s="38"/>
      <c r="I9" s="38"/>
      <c r="J9" s="38"/>
      <c r="K9" s="38"/>
      <c r="L9" s="38"/>
      <c r="M9" s="38"/>
      <c r="N9" s="38"/>
      <c r="O9" s="38"/>
    </row>
    <row r="12" spans="1:16" ht="30" customHeight="1" x14ac:dyDescent="0.15">
      <c r="F12" s="2" t="s">
        <v>7</v>
      </c>
      <c r="H12" s="5" t="s">
        <v>8</v>
      </c>
    </row>
    <row r="13" spans="1:16" ht="17.25" customHeight="1" x14ac:dyDescent="0.15">
      <c r="F13" s="47" t="s">
        <v>9</v>
      </c>
      <c r="G13" s="39" t="s">
        <v>10</v>
      </c>
      <c r="H13" s="39"/>
      <c r="I13" s="39"/>
      <c r="J13" s="39" t="s">
        <v>11</v>
      </c>
      <c r="K13" s="39"/>
      <c r="L13" s="39"/>
      <c r="M13" s="39"/>
      <c r="N13" s="39" t="s">
        <v>12</v>
      </c>
      <c r="O13" s="39"/>
      <c r="P13" s="12"/>
    </row>
    <row r="14" spans="1:16" ht="17.25" customHeight="1" x14ac:dyDescent="0.15">
      <c r="F14" s="47"/>
      <c r="G14" s="40" t="s">
        <v>13</v>
      </c>
      <c r="H14" s="40"/>
      <c r="I14" s="40"/>
      <c r="J14" s="40" t="s">
        <v>14</v>
      </c>
      <c r="K14" s="40"/>
      <c r="L14" s="40"/>
      <c r="M14" s="40"/>
      <c r="N14" s="40" t="s">
        <v>15</v>
      </c>
      <c r="O14" s="40"/>
      <c r="P14" s="12"/>
    </row>
    <row r="15" spans="1:16" ht="30" customHeight="1" x14ac:dyDescent="0.15">
      <c r="F15" s="6" t="s">
        <v>16</v>
      </c>
      <c r="G15" s="7" t="s">
        <v>17</v>
      </c>
      <c r="H15" s="8"/>
      <c r="I15" s="13" t="s">
        <v>18</v>
      </c>
      <c r="J15" s="11" t="s">
        <v>19</v>
      </c>
      <c r="K15" s="14">
        <v>12</v>
      </c>
      <c r="L15" s="15"/>
      <c r="M15" s="13" t="s">
        <v>18</v>
      </c>
      <c r="N15" s="16"/>
      <c r="O15" s="13" t="s">
        <v>18</v>
      </c>
    </row>
    <row r="16" spans="1:16" ht="30" customHeight="1" x14ac:dyDescent="0.15">
      <c r="F16" s="39" t="s">
        <v>20</v>
      </c>
      <c r="G16" s="7" t="s">
        <v>21</v>
      </c>
      <c r="H16" s="8"/>
      <c r="I16" s="13" t="s">
        <v>22</v>
      </c>
      <c r="J16" s="11" t="s">
        <v>19</v>
      </c>
      <c r="K16" s="17">
        <v>5000000000</v>
      </c>
      <c r="L16" s="15"/>
      <c r="M16" s="13" t="s">
        <v>18</v>
      </c>
      <c r="N16" s="16"/>
      <c r="O16" s="13" t="s">
        <v>18</v>
      </c>
    </row>
    <row r="17" spans="6:15" ht="30" customHeight="1" x14ac:dyDescent="0.15">
      <c r="F17" s="43"/>
      <c r="G17" s="7" t="s">
        <v>37</v>
      </c>
      <c r="H17" s="8"/>
      <c r="I17" s="13" t="s">
        <v>18</v>
      </c>
      <c r="J17" s="11" t="s">
        <v>19</v>
      </c>
      <c r="K17" s="18">
        <v>290000</v>
      </c>
      <c r="L17" s="15"/>
      <c r="M17" s="13" t="s">
        <v>18</v>
      </c>
      <c r="N17" s="16"/>
      <c r="O17" s="13" t="s">
        <v>18</v>
      </c>
    </row>
    <row r="18" spans="6:15" ht="30" customHeight="1" x14ac:dyDescent="0.15">
      <c r="F18" s="43"/>
      <c r="G18" s="9" t="s">
        <v>24</v>
      </c>
      <c r="H18" s="8"/>
      <c r="I18" s="13" t="s">
        <v>18</v>
      </c>
      <c r="J18" s="28" t="s">
        <v>19</v>
      </c>
      <c r="K18" s="18">
        <v>145000</v>
      </c>
      <c r="L18" s="15"/>
      <c r="M18" s="13" t="s">
        <v>18</v>
      </c>
      <c r="N18" s="16"/>
      <c r="O18" s="13" t="s">
        <v>18</v>
      </c>
    </row>
    <row r="19" spans="6:15" ht="30" customHeight="1" x14ac:dyDescent="0.15">
      <c r="F19" s="43"/>
      <c r="G19" s="30" t="s">
        <v>39</v>
      </c>
      <c r="H19" s="8"/>
      <c r="I19" s="31" t="s">
        <v>40</v>
      </c>
      <c r="J19" s="28" t="s">
        <v>19</v>
      </c>
      <c r="K19" s="32" t="s">
        <v>43</v>
      </c>
      <c r="L19" s="15"/>
      <c r="M19" s="13" t="s">
        <v>44</v>
      </c>
      <c r="N19" s="16"/>
      <c r="O19" s="13" t="s">
        <v>18</v>
      </c>
    </row>
    <row r="20" spans="6:15" ht="30" customHeight="1" x14ac:dyDescent="0.15">
      <c r="F20" s="40"/>
      <c r="G20" s="9" t="s">
        <v>42</v>
      </c>
      <c r="H20" s="8"/>
      <c r="I20" s="13" t="s">
        <v>41</v>
      </c>
      <c r="J20" s="28" t="s">
        <v>19</v>
      </c>
      <c r="K20" s="32" t="s">
        <v>43</v>
      </c>
      <c r="L20" s="15"/>
      <c r="M20" s="13" t="s">
        <v>44</v>
      </c>
      <c r="N20" s="16"/>
      <c r="O20" s="13" t="s">
        <v>18</v>
      </c>
    </row>
    <row r="21" spans="6:15" ht="30" customHeight="1" x14ac:dyDescent="0.15">
      <c r="F21" s="54" t="s">
        <v>25</v>
      </c>
      <c r="G21" s="55"/>
      <c r="H21" s="55"/>
      <c r="I21" s="56"/>
      <c r="J21" s="51"/>
      <c r="K21" s="52"/>
      <c r="L21" s="16">
        <f>SUM(L15:L20)</f>
        <v>0</v>
      </c>
      <c r="M21" s="13" t="s">
        <v>18</v>
      </c>
      <c r="N21" s="16">
        <f>SUM(N15:N20)</f>
        <v>0</v>
      </c>
      <c r="O21" s="13" t="s">
        <v>18</v>
      </c>
    </row>
    <row r="22" spans="6:15" ht="19.5" customHeight="1" x14ac:dyDescent="0.15">
      <c r="F22" s="41" t="s">
        <v>51</v>
      </c>
      <c r="G22" s="42"/>
      <c r="H22" s="42"/>
      <c r="I22" s="42"/>
      <c r="J22" s="42"/>
      <c r="K22" s="42"/>
      <c r="L22" s="42"/>
      <c r="M22" s="42"/>
      <c r="N22" s="42"/>
      <c r="O22" s="42"/>
    </row>
    <row r="23" spans="6:15" ht="30" customHeight="1" x14ac:dyDescent="0.15">
      <c r="F23" s="10" t="s">
        <v>26</v>
      </c>
    </row>
    <row r="24" spans="6:15" ht="17.25" customHeight="1" x14ac:dyDescent="0.15">
      <c r="F24" s="47" t="s">
        <v>9</v>
      </c>
      <c r="G24" s="39" t="s">
        <v>10</v>
      </c>
      <c r="H24" s="39"/>
      <c r="I24" s="39"/>
      <c r="J24" s="39" t="s">
        <v>11</v>
      </c>
      <c r="K24" s="39"/>
      <c r="L24" s="39"/>
      <c r="M24" s="39"/>
      <c r="N24" s="39" t="s">
        <v>12</v>
      </c>
      <c r="O24" s="39"/>
    </row>
    <row r="25" spans="6:15" ht="17.25" customHeight="1" x14ac:dyDescent="0.15">
      <c r="F25" s="47"/>
      <c r="G25" s="40" t="s">
        <v>13</v>
      </c>
      <c r="H25" s="40"/>
      <c r="I25" s="40"/>
      <c r="J25" s="40" t="s">
        <v>14</v>
      </c>
      <c r="K25" s="40"/>
      <c r="L25" s="40"/>
      <c r="M25" s="40"/>
      <c r="N25" s="40" t="s">
        <v>15</v>
      </c>
      <c r="O25" s="40"/>
    </row>
    <row r="26" spans="6:15" ht="52.5" customHeight="1" x14ac:dyDescent="0.15">
      <c r="F26" s="6"/>
      <c r="G26" s="9"/>
      <c r="H26" s="8"/>
      <c r="I26" s="13"/>
      <c r="J26" s="11" t="s">
        <v>19</v>
      </c>
      <c r="K26" s="17"/>
      <c r="L26" s="16"/>
      <c r="M26" s="13" t="s">
        <v>18</v>
      </c>
      <c r="N26" s="19"/>
      <c r="O26" s="13" t="s">
        <v>18</v>
      </c>
    </row>
    <row r="27" spans="6:15" ht="52.5" customHeight="1" x14ac:dyDescent="0.15">
      <c r="F27" s="6"/>
      <c r="G27" s="7"/>
      <c r="H27" s="8"/>
      <c r="I27" s="13"/>
      <c r="J27" s="11" t="s">
        <v>19</v>
      </c>
      <c r="K27" s="17"/>
      <c r="L27" s="16"/>
      <c r="M27" s="13" t="s">
        <v>18</v>
      </c>
      <c r="N27" s="16"/>
      <c r="O27" s="13" t="s">
        <v>18</v>
      </c>
    </row>
    <row r="28" spans="6:15" ht="52.5" customHeight="1" x14ac:dyDescent="0.15">
      <c r="F28" s="6"/>
      <c r="G28" s="11"/>
      <c r="H28" s="8"/>
      <c r="I28" s="13"/>
      <c r="J28" s="11" t="s">
        <v>19</v>
      </c>
      <c r="K28" s="20"/>
      <c r="L28" s="15"/>
      <c r="M28" s="13" t="s">
        <v>18</v>
      </c>
      <c r="N28" s="16"/>
      <c r="O28" s="13" t="s">
        <v>18</v>
      </c>
    </row>
    <row r="29" spans="6:15" ht="52.5" customHeight="1" x14ac:dyDescent="0.15">
      <c r="F29" s="6"/>
      <c r="G29" s="11"/>
      <c r="H29" s="8"/>
      <c r="I29" s="13"/>
      <c r="J29" s="11" t="s">
        <v>19</v>
      </c>
      <c r="K29" s="20"/>
      <c r="L29" s="15"/>
      <c r="M29" s="13" t="s">
        <v>18</v>
      </c>
      <c r="N29" s="16"/>
      <c r="O29" s="13" t="s">
        <v>18</v>
      </c>
    </row>
    <row r="30" spans="6:15" ht="52.5" customHeight="1" x14ac:dyDescent="0.15">
      <c r="F30" s="6"/>
      <c r="G30" s="11"/>
      <c r="H30" s="8"/>
      <c r="I30" s="13"/>
      <c r="J30" s="11" t="s">
        <v>19</v>
      </c>
      <c r="K30" s="20"/>
      <c r="L30" s="15"/>
      <c r="M30" s="13" t="s">
        <v>18</v>
      </c>
      <c r="N30" s="16"/>
      <c r="O30" s="13" t="s">
        <v>18</v>
      </c>
    </row>
    <row r="31" spans="6:15" ht="52.5" customHeight="1" x14ac:dyDescent="0.15">
      <c r="F31" s="6"/>
      <c r="G31" s="11"/>
      <c r="H31" s="8"/>
      <c r="I31" s="13"/>
      <c r="J31" s="11" t="s">
        <v>19</v>
      </c>
      <c r="K31" s="20"/>
      <c r="L31" s="15"/>
      <c r="M31" s="13" t="s">
        <v>18</v>
      </c>
      <c r="N31" s="16"/>
      <c r="O31" s="13" t="s">
        <v>18</v>
      </c>
    </row>
    <row r="32" spans="6:15" ht="52.5" customHeight="1" x14ac:dyDescent="0.15">
      <c r="F32" s="6"/>
      <c r="G32" s="11"/>
      <c r="H32" s="8"/>
      <c r="I32" s="13"/>
      <c r="J32" s="11" t="s">
        <v>19</v>
      </c>
      <c r="K32" s="20"/>
      <c r="L32" s="15"/>
      <c r="M32" s="13" t="s">
        <v>18</v>
      </c>
      <c r="N32" s="16"/>
      <c r="O32" s="13" t="s">
        <v>18</v>
      </c>
    </row>
    <row r="33" spans="6:15" ht="30" customHeight="1" x14ac:dyDescent="0.15">
      <c r="F33" s="54" t="s">
        <v>33</v>
      </c>
      <c r="G33" s="55"/>
      <c r="H33" s="55"/>
      <c r="I33" s="56"/>
      <c r="J33" s="51"/>
      <c r="K33" s="52"/>
      <c r="L33" s="16">
        <f>SUM(L26:L32)</f>
        <v>0</v>
      </c>
      <c r="M33" s="13" t="s">
        <v>18</v>
      </c>
      <c r="N33" s="16">
        <f>SUM(N26:N32)</f>
        <v>0</v>
      </c>
      <c r="O33" s="13" t="s">
        <v>18</v>
      </c>
    </row>
    <row r="34" spans="6:15" ht="12.75" customHeight="1" x14ac:dyDescent="0.15">
      <c r="F34" s="67"/>
      <c r="G34" s="67"/>
      <c r="H34" s="67"/>
      <c r="I34" s="67"/>
      <c r="J34" s="67"/>
      <c r="K34" s="67"/>
      <c r="L34" s="67"/>
      <c r="M34" s="67"/>
      <c r="N34" s="67"/>
      <c r="O34" s="67"/>
    </row>
    <row r="35" spans="6:15" ht="30" customHeight="1" x14ac:dyDescent="0.15">
      <c r="F35" s="2" t="s">
        <v>34</v>
      </c>
    </row>
    <row r="36" spans="6:15" ht="18" customHeight="1" x14ac:dyDescent="0.15">
      <c r="F36" s="61" t="s">
        <v>35</v>
      </c>
      <c r="G36" s="62"/>
      <c r="H36" s="62"/>
      <c r="I36" s="63"/>
      <c r="J36" s="47" t="s">
        <v>11</v>
      </c>
      <c r="K36" s="47"/>
      <c r="L36" s="47"/>
      <c r="M36" s="48"/>
      <c r="N36" s="49" t="s">
        <v>12</v>
      </c>
      <c r="O36" s="50"/>
    </row>
    <row r="37" spans="6:15" ht="40.5" customHeight="1" x14ac:dyDescent="0.15">
      <c r="F37" s="64"/>
      <c r="G37" s="65"/>
      <c r="H37" s="65"/>
      <c r="I37" s="66"/>
      <c r="J37" s="51"/>
      <c r="K37" s="52"/>
      <c r="L37" s="16">
        <f>+L21+L33</f>
        <v>0</v>
      </c>
      <c r="M37" s="21" t="s">
        <v>18</v>
      </c>
      <c r="N37" s="22">
        <f>+N21+N33</f>
        <v>0</v>
      </c>
      <c r="O37" s="23" t="s">
        <v>18</v>
      </c>
    </row>
    <row r="39" spans="6:15" ht="30" customHeight="1" x14ac:dyDescent="0.15">
      <c r="F39" s="68" t="s">
        <v>36</v>
      </c>
      <c r="G39" s="68"/>
      <c r="H39" s="68"/>
      <c r="I39" s="68"/>
      <c r="J39" s="68"/>
      <c r="K39" s="68"/>
      <c r="L39" s="68"/>
      <c r="M39" s="68"/>
      <c r="N39" s="68"/>
      <c r="O39" s="68"/>
    </row>
    <row r="40" spans="6:15" ht="75" customHeight="1" x14ac:dyDescent="0.15">
      <c r="F40" s="58" t="s">
        <v>38</v>
      </c>
      <c r="G40" s="59"/>
      <c r="H40" s="59"/>
      <c r="I40" s="59"/>
      <c r="J40" s="59"/>
      <c r="K40" s="59"/>
      <c r="L40" s="59"/>
      <c r="M40" s="59"/>
      <c r="N40" s="59"/>
      <c r="O40" s="60"/>
    </row>
  </sheetData>
  <mergeCells count="32">
    <mergeCell ref="F40:O40"/>
    <mergeCell ref="F13:F14"/>
    <mergeCell ref="F24:F25"/>
    <mergeCell ref="F36:I37"/>
    <mergeCell ref="F34:O34"/>
    <mergeCell ref="J36:M36"/>
    <mergeCell ref="N36:O36"/>
    <mergeCell ref="J37:K37"/>
    <mergeCell ref="F39:O39"/>
    <mergeCell ref="G25:I25"/>
    <mergeCell ref="J25:M25"/>
    <mergeCell ref="N25:O25"/>
    <mergeCell ref="F33:I33"/>
    <mergeCell ref="J33:K33"/>
    <mergeCell ref="F21:I21"/>
    <mergeCell ref="J21:K21"/>
    <mergeCell ref="G24:I24"/>
    <mergeCell ref="J24:M24"/>
    <mergeCell ref="N24:O24"/>
    <mergeCell ref="G13:I13"/>
    <mergeCell ref="J13:M13"/>
    <mergeCell ref="N13:O13"/>
    <mergeCell ref="G14:I14"/>
    <mergeCell ref="J14:M14"/>
    <mergeCell ref="N14:O14"/>
    <mergeCell ref="F22:O22"/>
    <mergeCell ref="F16:F20"/>
    <mergeCell ref="F3:O3"/>
    <mergeCell ref="F5:O5"/>
    <mergeCell ref="F6:O6"/>
    <mergeCell ref="F7:O7"/>
    <mergeCell ref="F9:O9"/>
  </mergeCells>
  <phoneticPr fontId="5"/>
  <pageMargins left="0.7" right="0.7"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見積 (記入例)</vt:lpstr>
      <vt:lpstr>見積</vt:lpstr>
      <vt:lpstr>見積!Print_Area</vt:lpstr>
      <vt:lpstr>'見積 (記入例)'!Print_Area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ふるさと創生課</dc:creator>
  <cp:lastModifiedBy>ふるさと創生課</cp:lastModifiedBy>
  <cp:lastPrinted>2022-12-26T01:17:29Z</cp:lastPrinted>
  <dcterms:created xsi:type="dcterms:W3CDTF">2022-11-24T01:57:00Z</dcterms:created>
  <dcterms:modified xsi:type="dcterms:W3CDTF">2022-12-26T01:27:07Z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