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280000\Downloads\"/>
    </mc:Choice>
  </mc:AlternateContent>
  <xr:revisionPtr revIDLastSave="0" documentId="8_{C444E689-EBF7-4EC5-9186-7904BD704E8F}"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U88" i="12"/>
  <c r="AP88" i="12"/>
  <c r="AF88" i="12"/>
  <c r="AU63" i="12"/>
  <c r="AP63" i="12"/>
  <c r="AA69" i="12" l="1"/>
  <c r="AA70" i="12"/>
  <c r="AA71" i="12"/>
  <c r="AA72" i="12"/>
  <c r="AA73" i="12"/>
  <c r="AA74" i="12"/>
  <c r="AA68" i="12"/>
  <c r="AA29" i="12"/>
  <c r="AA30" i="12"/>
  <c r="AA31" i="12"/>
  <c r="AA32" i="12"/>
  <c r="AA33" i="12"/>
  <c r="AA34" i="12"/>
  <c r="AA35" i="12"/>
  <c r="AA36" i="12"/>
  <c r="AA28" i="12"/>
  <c r="AP23" i="12"/>
  <c r="AA8" i="12" l="1"/>
  <c r="AA7" i="12"/>
  <c r="AA23" i="12" s="1"/>
  <c r="V23" i="12"/>
  <c r="Q23" i="12"/>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AM35" i="10" s="1"/>
  <c r="AM36" i="10" s="1"/>
  <c r="BE34" i="10"/>
  <c r="BE35"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<sst xmlns="http://schemas.openxmlformats.org/spreadsheetml/2006/main" count="1124" uniqueCount="613">
  <si>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</si>
  <si>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</si>
  <si>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</si>
  <si>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</si>
  <si>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</si>
  <si>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</si>
  <si>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</si>
  <si>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</si>
  <si>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</si>
  <si>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</si>
  <si>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</si>
  <si>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</si>
  <si>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</si>
  <si>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</si>
  <si>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</si>
  <si>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</si>
  <si>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</si>
  <si>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</si>
  <si>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</si>
  <si>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</si>
  <si>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</si>
  <si>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</si>
  <si>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</si>
  <si>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</si>
  <si>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</si>
  <si>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</si>
  <si>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</si>
  <si>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</si>
  <si>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</si>
  <si>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</si>
  <si>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</si>
  <si>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</si>
  <si>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</si>
  <si>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</si>
  <si>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</si>
  <si>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</si>
  <si>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</si>
  <si>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</si>
  <si>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</si>
  <si>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</si>
  <si>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</si>
  <si>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</si>
  <si>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</si>
  <si>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</si>
  <si>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</si>
  <si>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</si>
  <si>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</si>
  <si>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</si>
  <si>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</si>
  <si>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</si>
  <si>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</si>
  <si>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</si>
  <si>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</si>
  <si>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</si>
  <si>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</si>
  <si>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</si>
  <si>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</si>
  <si>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</si>
  <si>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</si>
  <si>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</si>
  <si>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</si>
  <si>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</si>
  <si>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</si>
  <si>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</si>
  <si>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</si>
  <si>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</si>
  <si>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</si>
  <si>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</si>
  <si>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</si>
  <si>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</si>
  <si>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</si>
  <si>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</si>
  <si>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</si>
  <si>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</si>
  <si>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</si>
  <si>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</si>
  <si>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</si>
  <si>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</si>
  <si>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</si>
  <si>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</si>
  <si>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</si>
  <si>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</si>
  <si>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</si>
  <si>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</si>
  <si>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</si>
  <si>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</si>
  <si>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</si>
  <si>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</si>
  <si>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</si>
  <si>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</si>
  <si>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</si>
  <si>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</si>
  <si>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</si>
  <si>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</si>
  <si>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</si>
  <si>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</si>
  <si>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</si>
  <si>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</si>
  <si>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</si>
  <si>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</si>
  <si>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</si>
  <si>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</si>
  <si>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</si>
  <si>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</si>
  <si>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</si>
  <si>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</si>
  <si>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</si>
  <si>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</si>
  <si>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</si>
  <si>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</si>
  <si>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</si>
  <si>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</si>
  <si>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</si>
  <si>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</si>
  <si>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</si>
  <si>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</si>
  <si>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</si>
  <si>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</si>
  <si>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</si>
  <si>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</si>
  <si>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</si>
  <si>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</si>
  <si>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</si>
  <si>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</si>
  <si>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</si>
  <si>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</si>
  <si>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</si>
  <si>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</si>
  <si>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</si>
  <si>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</si>
  <si>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</si>
  <si>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</si>
  <si>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</si>
  <si>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</si>
  <si>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</si>
  <si>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</si>
  <si>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</si>
  <si>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</si>
  <si>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</si>
  <si>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</si>
  <si>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</si>
  <si>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</si>
  <si>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</si>
  <si>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</si>
  <si>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</si>
  <si>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</si>
  <si>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</si>
  <si>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</si>
  <si>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</si>
  <si>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</si>
  <si>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</si>
  <si>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</si>
  <si>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</si>
  <si>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</si>
  <si>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</si>
  <si>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</si>
  <si>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</si>
  <si>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</si>
  <si>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</si>
  <si>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</si>
  <si>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</si>
  <si>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</si>
  <si>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</si>
  <si>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</si>
  <si>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</si>
  <si>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</si>
  <si>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</si>
  <si>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</si>
  <si>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</si>
  <si>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</si>
  <si>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</si>
  <si>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</si>
  <si>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</si>
  <si>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</si>
  <si>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</si>
  <si>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</si>
  <si>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</si>
  <si>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</si>
  <si>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</si>
  <si>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</si>
  <si>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</si>
  <si>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</si>
  <si>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</si>
  <si>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</si>
  <si>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</si>
  <si>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</si>
  <si>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</si>
  <si>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</si>
  <si>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</si>
  <si>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</si>
  <si>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</si>
  <si>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</si>
  <si>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</si>
  <si>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</si>
  <si>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</si>
  <si>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</si>
  <si>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</si>
  <si>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</si>
  <si>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</si>
  <si>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</si>
  <si>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</si>
  <si>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</si>
  <si>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</si>
  <si>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</si>
  <si>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</si>
  <si>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</si>
  <si>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</si>
  <si>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</si>
  <si>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</si>
  <si>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</si>
  <si>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</si>
  <si>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</si>
  <si>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</si>
  <si>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</si>
  <si>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</si>
  <si>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</si>
  <si>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福井県敦賀市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</si>
  <si>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</si>
  <si>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</si>
  <si>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</si>
  <si>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</si>
  <si>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</si>
  <si>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</si>
  <si>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</si>
  <si>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</si>
  <si>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</si>
  <si>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</si>
  <si>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</si>
  <si>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</si>
  <si>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</si>
  <si>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</si>
  <si>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</si>
  <si>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</si>
  <si>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</si>
  <si>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</si>
  <si>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</si>
  <si>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</si>
  <si>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</si>
  <si>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</si>
  <si>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</si>
  <si>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</si>
  <si>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</si>
  <si>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</si>
  <si>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</si>
  <si>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</si>
  <si>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</si>
  <si>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</si>
  <si>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</si>
  <si>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</si>
  <si>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</si>
  <si>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</si>
  <si>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</si>
  <si>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</si>
  <si>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</si>
  <si>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</si>
  <si>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</si>
  <si>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</si>
  <si>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</si>
  <si>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</si>
  <si>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</si>
  <si>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</si>
  <si>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</si>
  <si>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</si>
  <si>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</si>
  <si>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</si>
  <si>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</si>
  <si>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</si>
  <si>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</si>
  <si>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</si>
  <si>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</si>
  <si>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</si>
  <si>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</si>
  <si>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</si>
  <si>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</si>
  <si>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</si>
  <si>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</si>
  <si>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</si>
  <si>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</si>
  <si>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</si>
  <si>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</si>
  <si>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</si>
  <si>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</si>
  <si>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</si>
  <si>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</si>
  <si>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</si>
  <si>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</si>
  <si>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</si>
  <si>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</si>
  <si>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</si>
  <si>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</si>
  <si>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</si>
  <si>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</si>
  <si>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</si>
  <si>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</si>
  <si>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</si>
  <si>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</si>
  <si>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</si>
  <si>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</si>
  <si>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</si>
  <si>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</si>
  <si>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</si>
  <si>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</si>
  <si>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</si>
  <si>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</si>
  <si>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</si>
  <si>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</si>
  <si>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</si>
  <si>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</si>
  <si>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</si>
  <si>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</si>
  <si>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</si>
  <si>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</si>
  <si>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</si>
  <si>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</si>
  <si>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</si>
  <si>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</si>
  <si>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</si>
  <si>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</si>
  <si>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</si>
  <si>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</si>
  <si>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</si>
  <si>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</si>
  <si>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</si>
  <si>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</si>
  <si>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</si>
  <si>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</si>
  <si>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</si>
  <si>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</si>
  <si>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</si>
  <si>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</si>
  <si>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</si>
  <si>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</si>
  <si>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</si>
  <si>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</si>
  <si>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</si>
  <si>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</si>
  <si>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</si>
  <si>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</si>
  <si>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</si>
  <si>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</si>
  <si>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</si>
  <si>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</si>
  <si>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</si>
  <si>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</si>
  <si>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</si>
  <si>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</si>
  <si>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</si>
  <si>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</si>
  <si>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</si>
  <si>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</si>
  <si>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</si>
  <si>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</si>
  <si>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</si>
  <si>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</si>
  <si>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</si>
  <si>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</si>
  <si>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</si>
  <si>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</si>
  <si>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</si>
  <si>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</si>
  <si>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</si>
  <si>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</si>
  <si>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</si>
  <si>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</si>
  <si>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</si>
  <si>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</si>
  <si>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</si>
  <si>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</si>
  <si>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</si>
  <si>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</si>
  <si>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</si>
  <si>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</si>
  <si>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</si>
  <si>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福井県敦賀市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</si>
  <si>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</si>
  <si>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</si>
  <si>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</si>
  <si>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</si>
  <si>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</si>
  <si>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</si>
  <si>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</si>
  <si>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</si>
  <si>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</si>
  <si>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</si>
  <si>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</si>
  <si>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</si>
  <si>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</si>
  <si>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</si>
  <si>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</si>
  <si>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</si>
  <si>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</si>
  <si>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</si>
  <si>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</si>
  <si>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</si>
  <si>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</si>
  <si>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</si>
  <si>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</si>
  <si>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</si>
  <si>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</si>
  <si>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</si>
  <si>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</si>
  <si>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</si>
  <si>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</si>
  <si>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</si>
  <si>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</si>
  <si>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</si>
  <si>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</si>
  <si>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</si>
  <si>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国民健康保険（事業勘定の部）特別会計</t>
    <phoneticPr fontId="5"/>
  </si>
  <si>
    <t>国民健康保険（施設勘定の部）特別会計</t>
    <phoneticPr fontId="5"/>
  </si>
  <si>
    <t>-</t>
    <phoneticPr fontId="5"/>
  </si>
  <si>
    <t>介護保険特別会計</t>
    <phoneticPr fontId="5"/>
  </si>
  <si>
    <t>後期高齢者医療特別会計</t>
    <phoneticPr fontId="5"/>
  </si>
  <si>
    <t>市立敦賀病院事業会計</t>
    <phoneticPr fontId="5"/>
  </si>
  <si>
    <t>法適用企業</t>
    <phoneticPr fontId="5"/>
  </si>
  <si>
    <t>水道事業会計</t>
    <phoneticPr fontId="5"/>
  </si>
  <si>
    <t>下水道事業会計</t>
    <phoneticPr fontId="5"/>
  </si>
  <si>
    <t>法適用企業</t>
    <phoneticPr fontId="5"/>
  </si>
  <si>
    <t>港湾施設事業特別会計</t>
    <phoneticPr fontId="5"/>
  </si>
  <si>
    <t>法非適用企業</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</si>
  <si>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</si>
  <si>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</si>
  <si>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</si>
  <si>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</si>
  <si>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</si>
  <si>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</si>
  <si>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</si>
  <si>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</si>
  <si>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</si>
  <si>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</si>
  <si>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</si>
  <si>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</si>
  <si>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</si>
  <si>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</si>
  <si>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</si>
  <si>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</si>
  <si>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</si>
  <si>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</si>
  <si>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</si>
  <si>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</si>
  <si>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</si>
  <si>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</si>
  <si>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</si>
  <si>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</si>
  <si>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</si>
  <si>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</si>
  <si>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</si>
  <si>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</si>
  <si>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</si>
  <si>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</si>
  <si>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</si>
  <si>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</si>
  <si>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</si>
  <si>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</si>
  <si>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</si>
  <si>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</si>
  <si>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</si>
  <si>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</si>
  <si>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</si>
  <si>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</si>
  <si>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</si>
  <si>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</si>
  <si>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</si>
  <si>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</si>
  <si>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</si>
  <si>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</si>
  <si>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</si>
  <si>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</si>
  <si>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</si>
  <si>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</si>
  <si>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</si>
  <si>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</si>
  <si>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</si>
  <si>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</si>
  <si>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</si>
  <si>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</si>
  <si>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</si>
  <si>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</si>
  <si>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</si>
  <si>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</si>
  <si>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</si>
  <si>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市立敦賀病院事業会計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</si>
  <si>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</si>
  <si>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</si>
  <si>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</si>
  <si>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港湾施設事業特別会計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</si>
  <si>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</si>
  <si>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</si>
  <si>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</si>
  <si>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</si>
  <si>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</si>
  <si>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</si>
  <si>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</si>
  <si>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</si>
  <si>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</si>
  <si>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</si>
  <si>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</si>
  <si>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</si>
  <si>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</si>
  <si>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</si>
  <si>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</si>
  <si>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</si>
  <si>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</si>
  <si>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</si>
  <si>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</si>
  <si>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</si>
  <si>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</si>
  <si>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</si>
  <si>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</si>
  <si>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</si>
  <si>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</si>
  <si>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</si>
  <si>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</si>
  <si>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</si>
  <si>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</si>
  <si>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</si>
  <si>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</si>
  <si>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</si>
  <si>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</si>
  <si>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</si>
  <si>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</si>
  <si>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</si>
  <si>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</si>
  <si>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</si>
  <si>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</si>
  <si>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</si>
  <si>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</si>
  <si>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</si>
  <si>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</si>
  <si>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</si>
  <si>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</si>
  <si>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</si>
  <si>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</si>
  <si>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</si>
  <si>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</si>
  <si>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</si>
  <si>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</si>
  <si>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</si>
  <si>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</si>
  <si>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</si>
  <si>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</si>
  <si>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</si>
  <si>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</si>
  <si>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</si>
  <si>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</si>
  <si>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</si>
  <si>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</si>
  <si>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</si>
  <si>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</si>
  <si>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</si>
  <si>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</si>
  <si>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</si>
  <si>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</si>
  <si>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</si>
  <si>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</si>
  <si>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</si>
  <si>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</si>
  <si>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</si>
  <si>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</si>
  <si>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</si>
  <si>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</si>
  <si>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</si>
  <si>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</si>
  <si>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</si>
  <si>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</si>
  <si>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</si>
  <si>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</si>
  <si>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</si>
  <si>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</si>
  <si>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0.24</t>
  </si>
  <si>
    <t>▲ 0.51</t>
  </si>
  <si>
    <t>市立敦賀病院事業会計</t>
  </si>
  <si>
    <t>一般会計</t>
  </si>
  <si>
    <t>水道事業会計</t>
  </si>
  <si>
    <t>下水道事業会計</t>
  </si>
  <si>
    <t>介護保険特別会計</t>
  </si>
  <si>
    <t>産業団地整備事業特別会計</t>
  </si>
  <si>
    <t>国民健康保険（事業勘定の部）特別会計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</si>
  <si>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</si>
  <si>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</si>
  <si>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</si>
  <si>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</si>
  <si>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</si>
  <si>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</si>
  <si>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</si>
  <si>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</si>
  <si>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</si>
  <si>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敦賀美方消防組合</t>
    <rPh sb="0" eb="2">
      <t>ツルガ</t>
    </rPh>
    <rPh sb="2" eb="4">
      <t>ミカタ</t>
    </rPh>
    <rPh sb="4" eb="6">
      <t>ショウボウ</t>
    </rPh>
    <rPh sb="6" eb="8">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</si>
  <si>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</si>
  <si>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</si>
  <si>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</si>
  <si>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</si>
  <si>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</si>
  <si>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</si>
  <si>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港都つるが</t>
    <rPh sb="0" eb="1">
      <t>ミナト</t>
    </rPh>
    <rPh sb="1" eb="2">
      <t>ト</t>
    </rPh>
    <phoneticPr fontId="2"/>
  </si>
  <si>
    <t>嶺南ケーブルネットワーク</t>
    <rPh sb="0" eb="2">
      <t>レイナン</t>
    </rPh>
    <phoneticPr fontId="2"/>
  </si>
  <si>
    <t>公立大学法人敦賀市立看護大学</t>
    <rPh sb="0" eb="2">
      <t>コウリツ</t>
    </rPh>
    <rPh sb="2" eb="4">
      <t>ダイガク</t>
    </rPh>
    <rPh sb="4" eb="6">
      <t>ホウジン</t>
    </rPh>
    <rPh sb="6" eb="10">
      <t>ツルガシリツ</t>
    </rPh>
    <rPh sb="10" eb="12">
      <t>カンゴ</t>
    </rPh>
    <rPh sb="12" eb="14">
      <t>ダイガク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</si>
  <si>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</si>
  <si>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</si>
  <si>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</si>
  <si>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</si>
  <si>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</si>
  <si>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</si>
  <si>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</si>
  <si>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</si>
  <si>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</si>
  <si>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教育・文化振興基金</t>
  </si>
  <si>
    <t>公共施設等総合管理基金</t>
    <phoneticPr fontId="2"/>
  </si>
  <si>
    <t>ふるさと応援基金</t>
    <phoneticPr fontId="2"/>
  </si>
  <si>
    <t>企業立地促進基金</t>
    <phoneticPr fontId="2"/>
  </si>
  <si>
    <t>国際交流・貿易振興基金</t>
    <rPh sb="0" eb="4">
      <t>コクサイコウリュウ</t>
    </rPh>
    <rPh sb="5" eb="11">
      <t>ボウエキシンコウキキン</t>
    </rPh>
    <phoneticPr fontId="2"/>
  </si>
  <si>
    <t>―</t>
  </si>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</sst>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pplyAlignment="1">
      <alignment horizontal="lef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DF05-48C5-96C2-167BE36F66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38775</c:v>
                </c:pt>
                <c:pt idx="1">
                  <c:v>56684</c:v>
                </c:pt>
                <c:pt idx="2">
                  <c:v>86569</c:v>
                </c:pt>
                <c:pt idx="3">
                  <c:v>127822</c:v>
                </c:pt>
                <c:pt idx="4">
                  <c:v>138201</c:v>
                </c:pt>
              </c:numCache>
            </c:numRef>
          </c:val>
          <c:smooth val="0"/>
          <c:extLst>
            <c:ext xmlns:c16="http://schemas.microsoft.com/office/drawing/2014/chart" uri="{C3380CC4-5D6E-409C-BE32-E72D297353CC}">
              <c16:uniqueId val="{00000001-DF05-48C5-96C2-167BE36F66FB}"/>
            </c:ext>
          </c:extLst>
        </c:ser>
        <c:dLbls>
          <c:showLegendKey val="0"/>
          <c:showVal val="0"/>
          <c:showCatName val="0"/>
          <c:showSerName val="0"/>
          <c:showPercent val="0"/>
          <c:showBubbleSize val="0"/>
        </c:dLbls>
        <c:marker val="1"/>
        <c:smooth val="0"/>
        <c:axId val="467342536"/>
        <c:axId val="467339792"/>
      </c:lineChart>
      <c:catAx>
        <c:axId val="467342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339792"/>
        <c:crosses val="autoZero"/>
        <c:auto val="1"/>
        <c:lblAlgn val="ctr"/>
        <c:lblOffset val="100"/>
        <c:tickLblSkip val="1"/>
        <c:tickMarkSkip val="1"/>
        <c:noMultiLvlLbl val="0"/>
      </c:catAx>
      <c:valAx>
        <c:axId val="4673397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342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9.23</c:v>
                </c:pt>
                <c:pt idx="1">
                  <c:v>10.53</c:v>
                </c:pt>
                <c:pt idx="2">
                  <c:v>10.199999999999999</c:v>
                </c:pt>
                <c:pt idx="3">
                  <c:v>9.5500000000000007</c:v>
                </c:pt>
                <c:pt idx="4">
                  <c:v>13.68</c:v>
                </c:pt>
              </c:numCache>
            </c:numRef>
          </c:val>
          <c:extLst>
            <c:ext xmlns:c16="http://schemas.microsoft.com/office/drawing/2014/chart" uri="{C3380CC4-5D6E-409C-BE32-E72D297353CC}">
              <c16:uniqueId val="{00000000-A3EB-4168-91CF-2CA9FDE298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20.61</c:v>
                </c:pt>
                <c:pt idx="1">
                  <c:v>20.51</c:v>
                </c:pt>
                <c:pt idx="2">
                  <c:v>20.37</c:v>
                </c:pt>
                <c:pt idx="3">
                  <c:v>18.87</c:v>
                </c:pt>
                <c:pt idx="4">
                  <c:v>18.2</c:v>
                </c:pt>
              </c:numCache>
            </c:numRef>
          </c:val>
          <c:extLst>
            <c:ext xmlns:c16="http://schemas.microsoft.com/office/drawing/2014/chart" uri="{C3380CC4-5D6E-409C-BE32-E72D297353CC}">
              <c16:uniqueId val="{00000001-A3EB-4168-91CF-2CA9FDE29854}"/>
            </c:ext>
          </c:extLst>
        </c:ser>
        <c:dLbls>
          <c:showLegendKey val="0"/>
          <c:showVal val="0"/>
          <c:showCatName val="0"/>
          <c:showSerName val="0"/>
          <c:showPercent val="0"/>
          <c:showBubbleSize val="0"/>
        </c:dLbls>
        <c:gapWidth val="250"/>
        <c:overlap val="100"/>
        <c:axId val="467349200"/>
        <c:axId val="467349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0.55000000000000004</c:v>
                </c:pt>
                <c:pt idx="1">
                  <c:v>1.37</c:v>
                </c:pt>
                <c:pt idx="2">
                  <c:v>-0.24</c:v>
                </c:pt>
                <c:pt idx="3">
                  <c:v>-0.51</c:v>
                </c:pt>
                <c:pt idx="4">
                  <c:v>5.82</c:v>
                </c:pt>
              </c:numCache>
            </c:numRef>
          </c:val>
          <c:smooth val="0"/>
          <c:extLst>
            <c:ext xmlns:c16="http://schemas.microsoft.com/office/drawing/2014/chart" uri="{C3380CC4-5D6E-409C-BE32-E72D297353CC}">
              <c16:uniqueId val="{00000002-A3EB-4168-91CF-2CA9FDE29854}"/>
            </c:ext>
          </c:extLst>
        </c:ser>
        <c:dLbls>
          <c:showLegendKey val="0"/>
          <c:showVal val="0"/>
          <c:showCatName val="0"/>
          <c:showSerName val="0"/>
          <c:showPercent val="0"/>
          <c:showBubbleSize val="0"/>
        </c:dLbls>
        <c:marker val="1"/>
        <c:smooth val="0"/>
        <c:axId val="467349200"/>
        <c:axId val="467349592"/>
      </c:lineChart>
      <c:catAx>
        <c:axId val="46734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7349592"/>
        <c:crosses val="autoZero"/>
        <c:auto val="1"/>
        <c:lblAlgn val="ctr"/>
        <c:lblOffset val="100"/>
        <c:tickLblSkip val="1"/>
        <c:tickMarkSkip val="1"/>
        <c:noMultiLvlLbl val="0"/>
      </c:catAx>
      <c:valAx>
        <c:axId val="467349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34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D17-4B9E-B128-827FE7A9CB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17-4B9E-B128-827FE7A9CBC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BD17-4B9E-B128-827FE7A9CBC2}"/>
            </c:ext>
          </c:extLst>
        </c:ser>
        <c:ser>
          <c:idx val="3"/>
          <c:order val="3"/>
          <c:tx>
            <c:strRef>
              <c:f>データシート!$A$30</c:f>
              <c:strCache>
                <c:ptCount val="1"/>
                <c:pt idx="0">
                  <c:v>国民健康保険（事業勘定の部）特別会計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BD17-4B9E-B128-827FE7A9CBC2}"/>
            </c:ext>
          </c:extLst>
        </c:ser>
        <c:ser>
          <c:idx val="4"/>
          <c:order val="4"/>
          <c:tx>
            <c:strRef>
              <c:f>データシート!$A$31</c:f>
              <c:strCache>
                <c:ptCount val="1"/>
                <c:pt idx="0">
                  <c:v>産業団地整備事業特別会計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0.28000000000000003</c:v>
                </c:pt>
                <c:pt idx="8">
                  <c:v>#N/A</c:v>
                </c:pt>
                <c:pt idx="9">
                  <c:v>0.33</c:v>
                </c:pt>
              </c:numCache>
            </c:numRef>
          </c:val>
          <c:extLst>
            <c:ext xmlns:c16="http://schemas.microsoft.com/office/drawing/2014/chart" uri="{C3380CC4-5D6E-409C-BE32-E72D297353CC}">
              <c16:uniqueId val="{00000004-BD17-4B9E-B128-827FE7A9CBC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0.56000000000000005</c:v>
                </c:pt>
                <c:pt idx="2">
                  <c:v>#N/A</c:v>
                </c:pt>
                <c:pt idx="3">
                  <c:v>0.78</c:v>
                </c:pt>
                <c:pt idx="4">
                  <c:v>#N/A</c:v>
                </c:pt>
                <c:pt idx="5">
                  <c:v>0.37</c:v>
                </c:pt>
                <c:pt idx="6">
                  <c:v>#N/A</c:v>
                </c:pt>
                <c:pt idx="7">
                  <c:v>0.63</c:v>
                </c:pt>
                <c:pt idx="8">
                  <c:v>#N/A</c:v>
                </c:pt>
                <c:pt idx="9">
                  <c:v>0.72</c:v>
                </c:pt>
              </c:numCache>
            </c:numRef>
          </c:val>
          <c:extLst>
            <c:ext xmlns:c16="http://schemas.microsoft.com/office/drawing/2014/chart" uri="{C3380CC4-5D6E-409C-BE32-E72D297353CC}">
              <c16:uniqueId val="{00000005-BD17-4B9E-B128-827FE7A9CBC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1.1399999999999999</c:v>
                </c:pt>
                <c:pt idx="4">
                  <c:v>#N/A</c:v>
                </c:pt>
                <c:pt idx="5">
                  <c:v>1.45</c:v>
                </c:pt>
                <c:pt idx="6">
                  <c:v>#N/A</c:v>
                </c:pt>
                <c:pt idx="7">
                  <c:v>2.33</c:v>
                </c:pt>
                <c:pt idx="8">
                  <c:v>#N/A</c:v>
                </c:pt>
                <c:pt idx="9">
                  <c:v>2.13</c:v>
                </c:pt>
              </c:numCache>
            </c:numRef>
          </c:val>
          <c:extLst>
            <c:ext xmlns:c16="http://schemas.microsoft.com/office/drawing/2014/chart" uri="{C3380CC4-5D6E-409C-BE32-E72D297353CC}">
              <c16:uniqueId val="{00000006-BD17-4B9E-B128-827FE7A9CBC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7.87</c:v>
                </c:pt>
                <c:pt idx="2">
                  <c:v>#N/A</c:v>
                </c:pt>
                <c:pt idx="3">
                  <c:v>7.52</c:v>
                </c:pt>
                <c:pt idx="4">
                  <c:v>#N/A</c:v>
                </c:pt>
                <c:pt idx="5">
                  <c:v>7.39</c:v>
                </c:pt>
                <c:pt idx="6">
                  <c:v>#N/A</c:v>
                </c:pt>
                <c:pt idx="7">
                  <c:v>7.09</c:v>
                </c:pt>
                <c:pt idx="8">
                  <c:v>#N/A</c:v>
                </c:pt>
                <c:pt idx="9">
                  <c:v>8</c:v>
                </c:pt>
              </c:numCache>
            </c:numRef>
          </c:val>
          <c:extLst>
            <c:ext xmlns:c16="http://schemas.microsoft.com/office/drawing/2014/chart" uri="{C3380CC4-5D6E-409C-BE32-E72D297353CC}">
              <c16:uniqueId val="{00000007-BD17-4B9E-B128-827FE7A9CB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9.2200000000000006</c:v>
                </c:pt>
                <c:pt idx="2">
                  <c:v>#N/A</c:v>
                </c:pt>
                <c:pt idx="3">
                  <c:v>10.53</c:v>
                </c:pt>
                <c:pt idx="4">
                  <c:v>#N/A</c:v>
                </c:pt>
                <c:pt idx="5">
                  <c:v>10.199999999999999</c:v>
                </c:pt>
                <c:pt idx="6">
                  <c:v>#N/A</c:v>
                </c:pt>
                <c:pt idx="7">
                  <c:v>9.5399999999999991</c:v>
                </c:pt>
                <c:pt idx="8">
                  <c:v>#N/A</c:v>
                </c:pt>
                <c:pt idx="9">
                  <c:v>13.68</c:v>
                </c:pt>
              </c:numCache>
            </c:numRef>
          </c:val>
          <c:extLst>
            <c:ext xmlns:c16="http://schemas.microsoft.com/office/drawing/2014/chart" uri="{C3380CC4-5D6E-409C-BE32-E72D297353CC}">
              <c16:uniqueId val="{00000008-BD17-4B9E-B128-827FE7A9CBC2}"/>
            </c:ext>
          </c:extLst>
        </c:ser>
        <c:ser>
          <c:idx val="9"/>
          <c:order val="9"/>
          <c:tx>
            <c:strRef>
              <c:f>データシート!$A$36</c:f>
              <c:strCache>
                <c:ptCount val="1"/>
                <c:pt idx="0">
                  <c:v>市立敦賀病院事業会計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17.05</c:v>
                </c:pt>
                <c:pt idx="2">
                  <c:v>#N/A</c:v>
                </c:pt>
                <c:pt idx="3">
                  <c:v>17.91</c:v>
                </c:pt>
                <c:pt idx="4">
                  <c:v>#N/A</c:v>
                </c:pt>
                <c:pt idx="5">
                  <c:v>19.760000000000002</c:v>
                </c:pt>
                <c:pt idx="6">
                  <c:v>#N/A</c:v>
                </c:pt>
                <c:pt idx="7">
                  <c:v>23.09</c:v>
                </c:pt>
                <c:pt idx="8">
                  <c:v>#N/A</c:v>
                </c:pt>
                <c:pt idx="9">
                  <c:v>28.52</c:v>
                </c:pt>
              </c:numCache>
            </c:numRef>
          </c:val>
          <c:extLst>
            <c:ext xmlns:c16="http://schemas.microsoft.com/office/drawing/2014/chart" uri="{C3380CC4-5D6E-409C-BE32-E72D297353CC}">
              <c16:uniqueId val="{00000009-BD17-4B9E-B128-827FE7A9CBC2}"/>
            </c:ext>
          </c:extLst>
        </c:ser>
        <c:dLbls>
          <c:showLegendKey val="0"/>
          <c:showVal val="0"/>
          <c:showCatName val="0"/>
          <c:showSerName val="0"/>
          <c:showPercent val="0"/>
          <c:showBubbleSize val="0"/>
        </c:dLbls>
        <c:gapWidth val="150"/>
        <c:overlap val="100"/>
        <c:axId val="465170520"/>
        <c:axId val="465168952"/>
      </c:barChart>
      <c:catAx>
        <c:axId val="46517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168952"/>
        <c:crosses val="autoZero"/>
        <c:auto val="1"/>
        <c:lblAlgn val="ctr"/>
        <c:lblOffset val="100"/>
        <c:tickLblSkip val="1"/>
        <c:tickMarkSkip val="1"/>
        <c:noMultiLvlLbl val="0"/>
      </c:catAx>
      <c:valAx>
        <c:axId val="465168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7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2317</c:v>
                </c:pt>
                <c:pt idx="5">
                  <c:v>2251</c:v>
                </c:pt>
                <c:pt idx="8">
                  <c:v>2217</c:v>
                </c:pt>
                <c:pt idx="11">
                  <c:v>2206</c:v>
                </c:pt>
                <c:pt idx="14">
                  <c:v>2298</c:v>
                </c:pt>
              </c:numCache>
            </c:numRef>
          </c:val>
          <c:extLst>
            <c:ext xmlns:c16="http://schemas.microsoft.com/office/drawing/2014/chart" uri="{C3380CC4-5D6E-409C-BE32-E72D297353CC}">
              <c16:uniqueId val="{00000000-867A-4193-8FF5-BE295547E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7A-4193-8FF5-BE295547E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7A-4193-8FF5-BE295547E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75</c:v>
                </c:pt>
                <c:pt idx="3">
                  <c:v>98</c:v>
                </c:pt>
                <c:pt idx="6">
                  <c:v>109</c:v>
                </c:pt>
                <c:pt idx="9">
                  <c:v>114</c:v>
                </c:pt>
                <c:pt idx="12">
                  <c:v>107</c:v>
                </c:pt>
              </c:numCache>
            </c:numRef>
          </c:val>
          <c:extLst>
            <c:ext xmlns:c16="http://schemas.microsoft.com/office/drawing/2014/chart" uri="{C3380CC4-5D6E-409C-BE32-E72D297353CC}">
              <c16:uniqueId val="{00000003-867A-4193-8FF5-BE295547E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1154</c:v>
                </c:pt>
                <c:pt idx="3">
                  <c:v>1130</c:v>
                </c:pt>
                <c:pt idx="6">
                  <c:v>1113</c:v>
                </c:pt>
                <c:pt idx="9">
                  <c:v>1040</c:v>
                </c:pt>
                <c:pt idx="12">
                  <c:v>1028</c:v>
                </c:pt>
              </c:numCache>
            </c:numRef>
          </c:val>
          <c:extLst>
            <c:ext xmlns:c16="http://schemas.microsoft.com/office/drawing/2014/chart" uri="{C3380CC4-5D6E-409C-BE32-E72D297353CC}">
              <c16:uniqueId val="{00000004-867A-4193-8FF5-BE295547E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7A-4193-8FF5-BE295547E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7A-4193-8FF5-BE295547E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1909</c:v>
                </c:pt>
                <c:pt idx="3">
                  <c:v>1983</c:v>
                </c:pt>
                <c:pt idx="6">
                  <c:v>1951</c:v>
                </c:pt>
                <c:pt idx="9">
                  <c:v>1797</c:v>
                </c:pt>
                <c:pt idx="12">
                  <c:v>1833</c:v>
                </c:pt>
              </c:numCache>
            </c:numRef>
          </c:val>
          <c:extLst>
            <c:ext xmlns:c16="http://schemas.microsoft.com/office/drawing/2014/chart" uri="{C3380CC4-5D6E-409C-BE32-E72D297353CC}">
              <c16:uniqueId val="{00000007-867A-4193-8FF5-BE295547E6C3}"/>
            </c:ext>
          </c:extLst>
        </c:ser>
        <c:dLbls>
          <c:showLegendKey val="0"/>
          <c:showVal val="0"/>
          <c:showCatName val="0"/>
          <c:showSerName val="0"/>
          <c:showPercent val="0"/>
          <c:showBubbleSize val="0"/>
        </c:dLbls>
        <c:gapWidth val="100"/>
        <c:overlap val="100"/>
        <c:axId val="465166600"/>
        <c:axId val="465164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821</c:v>
                </c:pt>
                <c:pt idx="2">
                  <c:v>#N/A</c:v>
                </c:pt>
                <c:pt idx="3">
                  <c:v>#N/A</c:v>
                </c:pt>
                <c:pt idx="4">
                  <c:v>960</c:v>
                </c:pt>
                <c:pt idx="5">
                  <c:v>#N/A</c:v>
                </c:pt>
                <c:pt idx="6">
                  <c:v>#N/A</c:v>
                </c:pt>
                <c:pt idx="7">
                  <c:v>956</c:v>
                </c:pt>
                <c:pt idx="8">
                  <c:v>#N/A</c:v>
                </c:pt>
                <c:pt idx="9">
                  <c:v>#N/A</c:v>
                </c:pt>
                <c:pt idx="10">
                  <c:v>745</c:v>
                </c:pt>
                <c:pt idx="11">
                  <c:v>#N/A</c:v>
                </c:pt>
                <c:pt idx="12">
                  <c:v>#N/A</c:v>
                </c:pt>
                <c:pt idx="13">
                  <c:v>670</c:v>
                </c:pt>
                <c:pt idx="14">
                  <c:v>#N/A</c:v>
                </c:pt>
              </c:numCache>
            </c:numRef>
          </c:val>
          <c:smooth val="0"/>
          <c:extLst>
            <c:ext xmlns:c16="http://schemas.microsoft.com/office/drawing/2014/chart" uri="{C3380CC4-5D6E-409C-BE32-E72D297353CC}">
              <c16:uniqueId val="{00000008-867A-4193-8FF5-BE295547E6C3}"/>
            </c:ext>
          </c:extLst>
        </c:ser>
        <c:dLbls>
          <c:showLegendKey val="0"/>
          <c:showVal val="0"/>
          <c:showCatName val="0"/>
          <c:showSerName val="0"/>
          <c:showPercent val="0"/>
          <c:showBubbleSize val="0"/>
        </c:dLbls>
        <c:marker val="1"/>
        <c:smooth val="0"/>
        <c:axId val="465166600"/>
        <c:axId val="465164248"/>
      </c:lineChart>
      <c:catAx>
        <c:axId val="46516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164248"/>
        <c:crosses val="autoZero"/>
        <c:auto val="1"/>
        <c:lblAlgn val="ctr"/>
        <c:lblOffset val="100"/>
        <c:tickLblSkip val="1"/>
        <c:tickMarkSkip val="1"/>
        <c:noMultiLvlLbl val="0"/>
      </c:catAx>
      <c:valAx>
        <c:axId val="465164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66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22550</c:v>
                </c:pt>
                <c:pt idx="5">
                  <c:v>22896</c:v>
                </c:pt>
                <c:pt idx="8">
                  <c:v>23532</c:v>
                </c:pt>
                <c:pt idx="11">
                  <c:v>26168</c:v>
                </c:pt>
                <c:pt idx="14">
                  <c:v>26292</c:v>
                </c:pt>
              </c:numCache>
            </c:numRef>
          </c:val>
          <c:extLst>
            <c:ext xmlns:c16="http://schemas.microsoft.com/office/drawing/2014/chart" uri="{C3380CC4-5D6E-409C-BE32-E72D297353CC}">
              <c16:uniqueId val="{00000000-4C48-4FCA-AAFC-BA6A9CC4E6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5561</c:v>
                </c:pt>
                <c:pt idx="5">
                  <c:v>5206</c:v>
                </c:pt>
                <c:pt idx="8">
                  <c:v>4509</c:v>
                </c:pt>
                <c:pt idx="11">
                  <c:v>4038</c:v>
                </c:pt>
                <c:pt idx="14">
                  <c:v>4201</c:v>
                </c:pt>
              </c:numCache>
            </c:numRef>
          </c:val>
          <c:extLst>
            <c:ext xmlns:c16="http://schemas.microsoft.com/office/drawing/2014/chart" uri="{C3380CC4-5D6E-409C-BE32-E72D297353CC}">
              <c16:uniqueId val="{00000001-4C48-4FCA-AAFC-BA6A9CC4E6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7732</c:v>
                </c:pt>
                <c:pt idx="5">
                  <c:v>11314</c:v>
                </c:pt>
                <c:pt idx="8">
                  <c:v>12364</c:v>
                </c:pt>
                <c:pt idx="11">
                  <c:v>13312</c:v>
                </c:pt>
                <c:pt idx="14">
                  <c:v>15867</c:v>
                </c:pt>
              </c:numCache>
            </c:numRef>
          </c:val>
          <c:extLst>
            <c:ext xmlns:c16="http://schemas.microsoft.com/office/drawing/2014/chart" uri="{C3380CC4-5D6E-409C-BE32-E72D297353CC}">
              <c16:uniqueId val="{00000002-4C48-4FCA-AAFC-BA6A9CC4E6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8-4FCA-AAFC-BA6A9CC4E6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48-4FCA-AAFC-BA6A9CC4E6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48-4FCA-AAFC-BA6A9CC4E6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3565</c:v>
                </c:pt>
                <c:pt idx="3">
                  <c:v>3443</c:v>
                </c:pt>
                <c:pt idx="6">
                  <c:v>3453</c:v>
                </c:pt>
                <c:pt idx="9">
                  <c:v>4102</c:v>
                </c:pt>
                <c:pt idx="12">
                  <c:v>4079</c:v>
                </c:pt>
              </c:numCache>
            </c:numRef>
          </c:val>
          <c:extLst>
            <c:ext xmlns:c16="http://schemas.microsoft.com/office/drawing/2014/chart" uri="{C3380CC4-5D6E-409C-BE32-E72D297353CC}">
              <c16:uniqueId val="{00000006-4C48-4FCA-AAFC-BA6A9CC4E6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610</c:v>
                </c:pt>
                <c:pt idx="3">
                  <c:v>572</c:v>
                </c:pt>
                <c:pt idx="6">
                  <c:v>523</c:v>
                </c:pt>
                <c:pt idx="9">
                  <c:v>829</c:v>
                </c:pt>
                <c:pt idx="12">
                  <c:v>1497</c:v>
                </c:pt>
              </c:numCache>
            </c:numRef>
          </c:val>
          <c:extLst>
            <c:ext xmlns:c16="http://schemas.microsoft.com/office/drawing/2014/chart" uri="{C3380CC4-5D6E-409C-BE32-E72D297353CC}">
              <c16:uniqueId val="{00000007-4C48-4FCA-AAFC-BA6A9CC4E6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12272</c:v>
                </c:pt>
                <c:pt idx="3">
                  <c:v>11025</c:v>
                </c:pt>
                <c:pt idx="6">
                  <c:v>10435</c:v>
                </c:pt>
                <c:pt idx="9">
                  <c:v>9864</c:v>
                </c:pt>
                <c:pt idx="12">
                  <c:v>9473</c:v>
                </c:pt>
              </c:numCache>
            </c:numRef>
          </c:val>
          <c:extLst>
            <c:ext xmlns:c16="http://schemas.microsoft.com/office/drawing/2014/chart" uri="{C3380CC4-5D6E-409C-BE32-E72D297353CC}">
              <c16:uniqueId val="{00000008-4C48-4FCA-AAFC-BA6A9CC4E6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48-4FCA-AAFC-BA6A9CC4E6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20261</c:v>
                </c:pt>
                <c:pt idx="3">
                  <c:v>20952</c:v>
                </c:pt>
                <c:pt idx="6">
                  <c:v>22132</c:v>
                </c:pt>
                <c:pt idx="9">
                  <c:v>24884</c:v>
                </c:pt>
                <c:pt idx="12">
                  <c:v>27730</c:v>
                </c:pt>
              </c:numCache>
            </c:numRef>
          </c:val>
          <c:extLst>
            <c:ext xmlns:c16="http://schemas.microsoft.com/office/drawing/2014/chart" uri="{C3380CC4-5D6E-409C-BE32-E72D297353CC}">
              <c16:uniqueId val="{0000000A-4C48-4FCA-AAFC-BA6A9CC4E65F}"/>
            </c:ext>
          </c:extLst>
        </c:ser>
        <c:dLbls>
          <c:showLegendKey val="0"/>
          <c:showVal val="0"/>
          <c:showCatName val="0"/>
          <c:showSerName val="0"/>
          <c:showPercent val="0"/>
          <c:showBubbleSize val="0"/>
        </c:dLbls>
        <c:gapWidth val="100"/>
        <c:overlap val="100"/>
        <c:axId val="465166992"/>
        <c:axId val="46516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866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48-4FCA-AAFC-BA6A9CC4E65F}"/>
            </c:ext>
          </c:extLst>
        </c:ser>
        <c:dLbls>
          <c:showLegendKey val="0"/>
          <c:showVal val="0"/>
          <c:showCatName val="0"/>
          <c:showSerName val="0"/>
          <c:showPercent val="0"/>
          <c:showBubbleSize val="0"/>
        </c:dLbls>
        <c:marker val="1"/>
        <c:smooth val="0"/>
        <c:axId val="465166992"/>
        <c:axId val="465164640"/>
      </c:lineChart>
      <c:catAx>
        <c:axId val="46516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164640"/>
        <c:crosses val="autoZero"/>
        <c:auto val="1"/>
        <c:lblAlgn val="ctr"/>
        <c:lblOffset val="100"/>
        <c:tickLblSkip val="1"/>
        <c:tickMarkSkip val="1"/>
        <c:noMultiLvlLbl val="0"/>
      </c:catAx>
      <c:valAx>
        <c:axId val="46516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6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3287</c:v>
                </c:pt>
                <c:pt idx="1">
                  <c:v>3124</c:v>
                </c:pt>
                <c:pt idx="2">
                  <c:v>3160</c:v>
                </c:pt>
              </c:numCache>
            </c:numRef>
          </c:val>
          <c:extLst>
            <c:ext xmlns:c16="http://schemas.microsoft.com/office/drawing/2014/chart" uri="{C3380CC4-5D6E-409C-BE32-E72D297353CC}">
              <c16:uniqueId val="{00000000-3A03-4E2F-AEA0-77E48CE760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1980</c:v>
                </c:pt>
                <c:pt idx="1">
                  <c:v>1981</c:v>
                </c:pt>
                <c:pt idx="2">
                  <c:v>1982</c:v>
                </c:pt>
              </c:numCache>
            </c:numRef>
          </c:val>
          <c:extLst>
            <c:ext xmlns:c16="http://schemas.microsoft.com/office/drawing/2014/chart" uri="{C3380CC4-5D6E-409C-BE32-E72D297353CC}">
              <c16:uniqueId val="{00000001-3A03-4E2F-AEA0-77E48CE760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7038</c:v>
                </c:pt>
                <c:pt idx="1">
                  <c:v>7565</c:v>
                </c:pt>
                <c:pt idx="2">
                  <c:v>11089</c:v>
                </c:pt>
              </c:numCache>
            </c:numRef>
          </c:val>
          <c:extLst>
            <c:ext xmlns:c16="http://schemas.microsoft.com/office/drawing/2014/chart" uri="{C3380CC4-5D6E-409C-BE32-E72D297353CC}">
              <c16:uniqueId val="{00000002-3A03-4E2F-AEA0-77E48CE76071}"/>
            </c:ext>
          </c:extLst>
        </c:ser>
        <c:dLbls>
          <c:showLegendKey val="0"/>
          <c:showVal val="0"/>
          <c:showCatName val="0"/>
          <c:showSerName val="0"/>
          <c:showPercent val="0"/>
          <c:showBubbleSize val="0"/>
        </c:dLbls>
        <c:gapWidth val="120"/>
        <c:overlap val="100"/>
        <c:axId val="465161112"/>
        <c:axId val="465165032"/>
      </c:barChart>
      <c:catAx>
        <c:axId val="46516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165032"/>
        <c:crosses val="autoZero"/>
        <c:auto val="1"/>
        <c:lblAlgn val="ctr"/>
        <c:lblOffset val="100"/>
        <c:tickLblSkip val="1"/>
        <c:tickMarkSkip val="1"/>
        <c:noMultiLvlLbl val="0"/>
      </c:catAx>
      <c:valAx>
        <c:axId val="465165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16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電力事業者等からの固定資産税収入の割合が大きく、昭和６３年の原子力発電所への固定資産税の課税開始から財政力指数が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を超え不交付団体となっていたが、減価償却による税収入の減少などにより、財政力指数が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を下回り、平成２２年度から地方交付税の交付団体となっている。</a:t>
          </a:r>
        </a:p>
        <a:p>
          <a:r>
            <a:rPr kumimoji="1" lang="ja-JP" altLang="en-US" sz="1100">
              <a:latin typeface="ＭＳ Ｐゴシック" panose="020B0600070205080204" pitchFamily="50" charset="-128"/>
              <a:ea typeface="ＭＳ Ｐゴシック" panose="020B0600070205080204" pitchFamily="50" charset="-128"/>
            </a:rPr>
            <a:t>　全国平均や類似団体内平均は上回っているが、日本原電敦賀１号機やもんじゅの廃炉決定による税収の減少傾向の影響等により、今後も指数の低下が見込まれる。</a:t>
          </a:r>
        </a:p>
        <a:p>
          <a:r>
            <a:rPr kumimoji="1" lang="ja-JP" altLang="en-US" sz="1100">
              <a:latin typeface="ＭＳ Ｐゴシック" panose="020B0600070205080204" pitchFamily="50" charset="-128"/>
              <a:ea typeface="ＭＳ Ｐゴシック" panose="020B0600070205080204" pitchFamily="50" charset="-128"/>
            </a:rPr>
            <a:t>　健全な財政運営を維持するため、徹底した事業コストの削減、市税等の最大限の徴収努力に加え、企業誘致等による産業の複軸化を進めている。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37042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本年度の経常収支比率は前年度と比較して３．４ポイント改善したものの、改善要因が全国的なものであることから、前年度と同様全国平均、福井県平均より低い水準となった。</a:t>
          </a:r>
        </a:p>
        <a:p>
          <a:r>
            <a:rPr kumimoji="1" lang="ja-JP" altLang="en-US" sz="1100">
              <a:latin typeface="ＭＳ Ｐゴシック" panose="020B0600070205080204" pitchFamily="50" charset="-128"/>
              <a:ea typeface="ＭＳ Ｐゴシック" panose="020B0600070205080204" pitchFamily="50" charset="-128"/>
            </a:rPr>
            <a:t>　改善の要因としては、退職手当の増加に伴う人件費の増加や、扶助費の増加により経常経費は増加したものの、それを上回る形で地方交付税や地方譲与税等の増加による経常一般財源等総額が増加したことによる。</a:t>
          </a:r>
        </a:p>
        <a:p>
          <a:r>
            <a:rPr kumimoji="1" lang="ja-JP" altLang="en-US" sz="1100">
              <a:latin typeface="ＭＳ Ｐゴシック" panose="020B0600070205080204" pitchFamily="50" charset="-128"/>
              <a:ea typeface="ＭＳ Ｐゴシック" panose="020B0600070205080204" pitchFamily="50" charset="-128"/>
            </a:rPr>
            <a:t>　今後も老朽化が進む公共施設等の維持管理経費や社会保障関係経費など、経常経費の増加傾向は続くと考えられるため、公共施設等総合管理計画等に基づく取組を通じて経常経費の削減に努め、現在水準の維持・改善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114046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9421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114046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196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75438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32004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21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136415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68851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92981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人件費、物件費等の人口１人当たりの金額が全国平均、類似団体内平均を上回っているのは、物件費の増加が主な要因となっている。</a:t>
          </a:r>
        </a:p>
        <a:p>
          <a:r>
            <a:rPr kumimoji="1" lang="ja-JP" altLang="en-US" sz="1200">
              <a:latin typeface="ＭＳ Ｐゴシック" panose="020B0600070205080204" pitchFamily="50" charset="-128"/>
              <a:ea typeface="ＭＳ Ｐゴシック" panose="020B0600070205080204" pitchFamily="50" charset="-128"/>
            </a:rPr>
            <a:t>　物件費の増加要因としては、ふるさと納税寄附金の増加に伴う事務費の増加や、新型コロナワクチン接種に係る事務費の増加が挙げられる。</a:t>
          </a:r>
        </a:p>
        <a:p>
          <a:r>
            <a:rPr kumimoji="1" lang="ja-JP" altLang="en-US" sz="1200">
              <a:latin typeface="ＭＳ Ｐゴシック" panose="020B0600070205080204" pitchFamily="50" charset="-128"/>
              <a:ea typeface="ＭＳ Ｐゴシック" panose="020B0600070205080204" pitchFamily="50" charset="-128"/>
            </a:rPr>
            <a:t>　今後も行政改革の推進に積極的に取り組み、人件費・物件費等コスト縮減を図る方針である。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47951</xdr:rowOff>
    </xdr:from>
    <xdr:to>
      <xdr:col>23</xdr:col>
      <xdr:colOff>133350</xdr:colOff>
      <xdr:row>89</xdr:row>
      <xdr:rowOff>76273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92651"/>
          <a:ext cx="838200" cy="5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40380</xdr:rowOff>
    </xdr:from>
    <xdr:to>
      <xdr:col>19</xdr:col>
      <xdr:colOff>133350</xdr:colOff>
      <xdr:row>86</xdr:row>
      <xdr:rowOff>47951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70730"/>
          <a:ext cx="889000" cy="5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18503</xdr:rowOff>
    </xdr:from>
    <xdr:to>
      <xdr:col>15</xdr:col>
      <xdr:colOff>82550</xdr:colOff>
      <xdr:row>83</xdr:row>
      <xdr:rowOff>40380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8853"/>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18503</xdr:rowOff>
    </xdr:from>
    <xdr:to>
      <xdr:col>11</xdr:col>
      <xdr:colOff>31750</xdr:colOff>
      <xdr:row>83</xdr:row>
      <xdr:rowOff>47792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248853"/>
          <a:ext cx="889000" cy="2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25473</xdr:rowOff>
    </xdr:from>
    <xdr:to>
      <xdr:col>23</xdr:col>
      <xdr:colOff>184150</xdr:colOff>
      <xdr:row>89</xdr:row>
      <xdr:rowOff>127073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92800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18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168601</xdr:rowOff>
    </xdr:from>
    <xdr:to>
      <xdr:col>19</xdr:col>
      <xdr:colOff>184150</xdr:colOff>
      <xdr:row>86</xdr:row>
      <xdr:rowOff>98751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83528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161030</xdr:rowOff>
    </xdr:from>
    <xdr:to>
      <xdr:col>15</xdr:col>
      <xdr:colOff>133350</xdr:colOff>
      <xdr:row>83</xdr:row>
      <xdr:rowOff>91180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75957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0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139153</xdr:rowOff>
    </xdr:from>
    <xdr:to>
      <xdr:col>11</xdr:col>
      <xdr:colOff>82550</xdr:colOff>
      <xdr:row>83</xdr:row>
      <xdr:rowOff>69303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54080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8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168442</xdr:rowOff>
    </xdr:from>
    <xdr:to>
      <xdr:col>7</xdr:col>
      <xdr:colOff>31750</xdr:colOff>
      <xdr:row>83</xdr:row>
      <xdr:rowOff>98592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83369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国家公務員と同様の給与水準に合わせるため、平成２５年度において給与減額支給措置を行った結果、ラスパイレス指数が１００を下回っている。 </a:t>
          </a:r>
        </a:p>
        <a:p>
          <a:r>
            <a:rPr kumimoji="1" lang="ja-JP" altLang="en-US" sz="1200">
              <a:latin typeface="ＭＳ Ｐゴシック" panose="020B0600070205080204" pitchFamily="50" charset="-128"/>
              <a:ea typeface="ＭＳ Ｐゴシック" panose="020B0600070205080204" pitchFamily="50" charset="-128"/>
            </a:rPr>
            <a:t>　また、これまでの給与体系の見直しにより、類似団体内平均を下回っていることから、今後も引き続き、職務・職責に応じた給与体系を継続する。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15421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15421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87</xdr:row>
      <xdr:rowOff>85271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6707"/>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保育園に勤務する職員が多いことが、類似団体内平均を上回っている主な原因の一つとなっている。本市の定員管理の適正化の計画に基づく職員数目標は既に達成しているが、引き続き定数管理を行うとともに、民間活力の導入等により、人件費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144992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88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118851</xdr:rowOff>
    </xdr:from>
    <xdr:to>
      <xdr:col>77</xdr:col>
      <xdr:colOff>44450</xdr:colOff>
      <xdr:row>62</xdr:row>
      <xdr:rowOff>128905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87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58526</xdr:rowOff>
    </xdr:from>
    <xdr:to>
      <xdr:col>72</xdr:col>
      <xdr:colOff>203200</xdr:colOff>
      <xdr:row>62</xdr:row>
      <xdr:rowOff>118851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8842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46461</xdr:rowOff>
    </xdr:from>
    <xdr:to>
      <xdr:col>68</xdr:col>
      <xdr:colOff>152400</xdr:colOff>
      <xdr:row>62</xdr:row>
      <xdr:rowOff>58526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763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94192</xdr:rowOff>
    </xdr:from>
    <xdr:to>
      <xdr:col>81</xdr:col>
      <xdr:colOff>95250</xdr:colOff>
      <xdr:row>63</xdr:row>
      <xdr:rowOff>24342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66269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68051</xdr:rowOff>
    </xdr:from>
    <xdr:to>
      <xdr:col>73</xdr:col>
      <xdr:colOff>44450</xdr:colOff>
      <xdr:row>62</xdr:row>
      <xdr:rowOff>169651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154428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7726</xdr:rowOff>
    </xdr:from>
    <xdr:to>
      <xdr:col>68</xdr:col>
      <xdr:colOff>203200</xdr:colOff>
      <xdr:row>62</xdr:row>
      <xdr:rowOff>109326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実質公債費比率は３カ年平均の数値であり、前年度から０．８ポイント改善しており、さらに単年度での数値では０．７ポイント改善している。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改善の要因としては、普通交付税等が増加したことにより、標準財政規模が増加したことが挙げられる。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今後は一般廃棄物最終処分場及び新清掃センター、北陸新幹線関連整備等の大規模プロジェクトによる公債費負担の増加が見込まれており、数値が悪化することが見込まれるため、健全化判断比率に配慮しつつ、単独債及び借換債の発行抑制を行い、適正化を図る。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44027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091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60113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前年度同様、基金残高や特定財源などの充当可能財源が、地方債残高等の将来負担額を上回ったことにより、将来負担率が数値が</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を下回って「－」となっているが、今後の一般廃棄物最終処分場及び新清掃センター、北陸新幹線関連整備等の大規模プロジェクトに係る建設事業債の発行により、地方債残高の増加が見込まれており、数値が悪化することが見込まれる。そのため、単独債及び借換債の発行抑制による後年度公債費負担の軽減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1341</xdr:rowOff>
    </xdr:from>
    <xdr:to>
      <xdr:col>64</xdr:col>
      <xdr:colOff>152400</xdr:colOff>
      <xdr:row>14</xdr:row>
      <xdr:rowOff>102941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113118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69056</xdr:rowOff>
    </xdr:from>
    <xdr:ext cx="9791700" cy="425758"/>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73906" y="4402931"/>
          <a:ext cx="97917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以前の人件費に係る経常収支比率は、全国平均、類似団体内平均と比較して良好な数値であったが、令和２年度以降は会計年度任用職員制度適用により人件費総額は増加し、経常収支比率は悪化し全国平均、類似団体内平均と同等水準になっている。引き続き定数管理を行うとともに、民間活力の導入等により、人件費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44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物件費に係る経常収支比率が全国平均、類似団体内平均を上回っているのは、本市は多くの公共施設を保有しており、施設の管理経費や指定管理料等が多額であることが要因である。 </a:t>
          </a:r>
        </a:p>
        <a:p>
          <a:r>
            <a:rPr kumimoji="1" lang="ja-JP" altLang="en-US" sz="1100">
              <a:latin typeface="ＭＳ Ｐゴシック" panose="020B0600070205080204" pitchFamily="50" charset="-128"/>
              <a:ea typeface="ＭＳ Ｐゴシック" panose="020B0600070205080204" pitchFamily="50" charset="-128"/>
            </a:rPr>
            <a:t>　令和３年度は、経常一般財源の増加により前年度から０．８ポイント改善している。今後は、指定管理料の見直し及び委託料と人件費とのバランス等を含め経費の圧縮を進めていく。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627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19</xdr:row>
      <xdr:rowOff>9978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498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9978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扶助費に係る経常収支比率は、全国平均、類似団体内平均と比較して良好な数値であり、令和３年度は生活保護費等が増加したものの経常一般財源の増加により前年度と同数値となっている。</a:t>
          </a:r>
        </a:p>
        <a:p>
          <a:r>
            <a:rPr kumimoji="1" lang="ja-JP" altLang="en-US" sz="1100">
              <a:latin typeface="ＭＳ Ｐゴシック" panose="020B0600070205080204" pitchFamily="50" charset="-128"/>
              <a:ea typeface="ＭＳ Ｐゴシック" panose="020B0600070205080204" pitchFamily="50" charset="-128"/>
            </a:rPr>
            <a:t>　今後は高齢化の進展や障害者サービスの充実等により増加傾向となる見込みである。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9978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28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97065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97065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その他に係る経常収支比率は前年度から０．４ポイント改善しており、全国平均、類似団体内平均とほぼ同水準である。改善の要因としては経常一般財源の増加が挙げられる。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今後は公共施設等総合管理計画等に基づく取組を通じて維持補修費等の適正化を図っていく。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99785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60</xdr:row>
      <xdr:rowOff>23585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57443"/>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59162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が全国平均、類似団体内平均を大きく上回っているのは、主に病院事業会計への繰出金及び公立大学法人への運営費交付金があることが要因と考えられる。本市特有の要因である病院事業会計繰出金が約１０．７億円、公立大学法人運営費交付金が約４．３億円であるため、これらを除けば適正な水準と考え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238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923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96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39</xdr:row>
      <xdr:rowOff>10414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4093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公債費に係る経常収支比率は、過去からの起債抑制方針により、全国平均、類似団体内平均と比較して良好な値である。</a:t>
          </a:r>
        </a:p>
        <a:p>
          <a:r>
            <a:rPr kumimoji="1" lang="ja-JP" altLang="en-US" sz="1100">
              <a:latin typeface="ＭＳ Ｐゴシック" panose="020B0600070205080204" pitchFamily="50" charset="-128"/>
              <a:ea typeface="ＭＳ Ｐゴシック" panose="020B0600070205080204" pitchFamily="50" charset="-128"/>
            </a:rPr>
            <a:t>　今後は、新市庁舎整備や北陸新幹線整備、一般廃棄物最終処分場等の大規模プロジェクトに係る市債の発行により、悪化していくと見込まれるため、単独債及び借換債の発行抑制等による後年度公債費負担の軽減に努める。 </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860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89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130810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130810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類似団体内平均と比較して公債費以外の経常収支比率が高いのは、本市が多くの公共施設を保有しており、施設の管理経費等が多額であることや、病院事業会計への繰出金及び公立大学法人への運営費交付金があることが要因である。</a:t>
          </a:r>
        </a:p>
        <a:p>
          <a:r>
            <a:rPr kumimoji="1" lang="ja-JP" altLang="en-US" sz="1100">
              <a:latin typeface="ＭＳ Ｐゴシック" panose="020B0600070205080204" pitchFamily="50" charset="-128"/>
              <a:ea typeface="ＭＳ Ｐゴシック" panose="020B0600070205080204" pitchFamily="50" charset="-128"/>
            </a:rPr>
            <a:t>　また令和３年度は経常経費の増加はあったものの、経常一般財源の増加がそれを上回り、全体では前年度比２．９ポイントの悪化となった。</a:t>
          </a:r>
        </a:p>
        <a:p>
          <a:r>
            <a:rPr kumimoji="1" lang="ja-JP" altLang="en-US" sz="1100">
              <a:latin typeface="ＭＳ Ｐゴシック" panose="020B0600070205080204" pitchFamily="50" charset="-128"/>
              <a:ea typeface="ＭＳ Ｐゴシック" panose="020B0600070205080204" pitchFamily="50" charset="-128"/>
            </a:rPr>
            <a:t>　今後は行政改革の推進や公共施設等総合管理計画等に基づく取組等を通じて経常経費の縮減を図っていく。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28702</xdr:rowOff>
    </xdr:from>
    <xdr:to>
      <xdr:col>82</xdr:col>
      <xdr:colOff>107950</xdr:colOff>
      <xdr:row>79</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73252"/>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6281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83565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503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37846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50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44878</xdr:rowOff>
    </xdr:from>
    <xdr:to>
      <xdr:col>29</xdr:col>
      <xdr:colOff>127000</xdr:colOff>
      <xdr:row>15</xdr:row>
      <xdr:rowOff>70498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64253"/>
          <a:ext cx="647700" cy="2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70498</xdr:rowOff>
    </xdr:from>
    <xdr:to>
      <xdr:col>26</xdr:col>
      <xdr:colOff>50800</xdr:colOff>
      <xdr:row>15</xdr:row>
      <xdr:rowOff>128203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9873"/>
          <a:ext cx="698500" cy="57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128203</xdr:rowOff>
    </xdr:from>
    <xdr:to>
      <xdr:col>22</xdr:col>
      <xdr:colOff>114300</xdr:colOff>
      <xdr:row>16</xdr:row>
      <xdr:rowOff>3289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7578"/>
          <a:ext cx="698500" cy="4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3289</xdr:rowOff>
    </xdr:from>
    <xdr:to>
      <xdr:col>18</xdr:col>
      <xdr:colOff>177800</xdr:colOff>
      <xdr:row>16</xdr:row>
      <xdr:rowOff>34608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4114"/>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165528</xdr:rowOff>
    </xdr:from>
    <xdr:to>
      <xdr:col>29</xdr:col>
      <xdr:colOff>177800</xdr:colOff>
      <xdr:row>15</xdr:row>
      <xdr:rowOff>95678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1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19698</xdr:rowOff>
    </xdr:from>
    <xdr:to>
      <xdr:col>26</xdr:col>
      <xdr:colOff>101600</xdr:colOff>
      <xdr:row>15</xdr:row>
      <xdr:rowOff>121298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131475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77403</xdr:rowOff>
    </xdr:from>
    <xdr:to>
      <xdr:col>22</xdr:col>
      <xdr:colOff>165100</xdr:colOff>
      <xdr:row>16</xdr:row>
      <xdr:rowOff>7553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17730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123939</xdr:rowOff>
    </xdr:from>
    <xdr:to>
      <xdr:col>19</xdr:col>
      <xdr:colOff>38100</xdr:colOff>
      <xdr:row>16</xdr:row>
      <xdr:rowOff>54089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64266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155258</xdr:rowOff>
    </xdr:from>
    <xdr:to>
      <xdr:col>15</xdr:col>
      <xdr:colOff>101600</xdr:colOff>
      <xdr:row>16</xdr:row>
      <xdr:rowOff>85408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95585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4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299560</xdr:rowOff>
    </xdr:from>
    <xdr:to>
      <xdr:col>29</xdr:col>
      <xdr:colOff>127000</xdr:colOff>
      <xdr:row>35</xdr:row>
      <xdr:rowOff>334014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9910"/>
          <a:ext cx="647700" cy="3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197703</xdr:rowOff>
    </xdr:from>
    <xdr:to>
      <xdr:col>26</xdr:col>
      <xdr:colOff>50800</xdr:colOff>
      <xdr:row>35</xdr:row>
      <xdr:rowOff>299560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08053"/>
          <a:ext cx="698500" cy="10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197703</xdr:rowOff>
    </xdr:from>
    <xdr:to>
      <xdr:col>22</xdr:col>
      <xdr:colOff>114300</xdr:colOff>
      <xdr:row>35</xdr:row>
      <xdr:rowOff>198650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08053"/>
          <a:ext cx="698500" cy="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198650</xdr:rowOff>
    </xdr:from>
    <xdr:to>
      <xdr:col>18</xdr:col>
      <xdr:colOff>177800</xdr:colOff>
      <xdr:row>35</xdr:row>
      <xdr:rowOff>271214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09000"/>
          <a:ext cx="698500" cy="7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283214</xdr:rowOff>
    </xdr:from>
    <xdr:to>
      <xdr:col>29</xdr:col>
      <xdr:colOff>177800</xdr:colOff>
      <xdr:row>36</xdr:row>
      <xdr:rowOff>41914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255291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248760</xdr:rowOff>
    </xdr:from>
    <xdr:to>
      <xdr:col>26</xdr:col>
      <xdr:colOff>101600</xdr:colOff>
      <xdr:row>36</xdr:row>
      <xdr:rowOff>7460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335137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146903</xdr:rowOff>
    </xdr:from>
    <xdr:to>
      <xdr:col>22</xdr:col>
      <xdr:colOff>165100</xdr:colOff>
      <xdr:row>35</xdr:row>
      <xdr:rowOff>248503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258680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147850</xdr:rowOff>
    </xdr:from>
    <xdr:to>
      <xdr:col>19</xdr:col>
      <xdr:colOff>38100</xdr:colOff>
      <xdr:row>35</xdr:row>
      <xdr:rowOff>249450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259627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2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220414</xdr:rowOff>
    </xdr:from>
    <xdr:to>
      <xdr:col>15</xdr:col>
      <xdr:colOff>101600</xdr:colOff>
      <xdr:row>35</xdr:row>
      <xdr:rowOff>322014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332191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9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68206</xdr:rowOff>
    </xdr:from>
    <xdr:to>
      <xdr:col>24</xdr:col>
      <xdr:colOff>63500</xdr:colOff>
      <xdr:row>35</xdr:row>
      <xdr:rowOff>146844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8956"/>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146844</xdr:rowOff>
    </xdr:from>
    <xdr:to>
      <xdr:col>19</xdr:col>
      <xdr:colOff>177800</xdr:colOff>
      <xdr:row>37</xdr:row>
      <xdr:rowOff>43936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7594"/>
          <a:ext cx="8890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43936</xdr:rowOff>
    </xdr:from>
    <xdr:to>
      <xdr:col>15</xdr:col>
      <xdr:colOff>50800</xdr:colOff>
      <xdr:row>37</xdr:row>
      <xdr:rowOff>47955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7586"/>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41707</xdr:rowOff>
    </xdr:from>
    <xdr:to>
      <xdr:col>10</xdr:col>
      <xdr:colOff>114300</xdr:colOff>
      <xdr:row>37</xdr:row>
      <xdr:rowOff>47955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8535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17406</xdr:rowOff>
    </xdr:from>
    <xdr:to>
      <xdr:col>24</xdr:col>
      <xdr:colOff>114300</xdr:colOff>
      <xdr:row>35</xdr:row>
      <xdr:rowOff>119006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40283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96044</xdr:rowOff>
    </xdr:from>
    <xdr:to>
      <xdr:col>20</xdr:col>
      <xdr:colOff>38100</xdr:colOff>
      <xdr:row>36</xdr:row>
      <xdr:rowOff>26194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42721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7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164586</xdr:rowOff>
    </xdr:from>
    <xdr:to>
      <xdr:col>15</xdr:col>
      <xdr:colOff>101600</xdr:colOff>
      <xdr:row>37</xdr:row>
      <xdr:rowOff>94736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111263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168605</xdr:rowOff>
    </xdr:from>
    <xdr:to>
      <xdr:col>10</xdr:col>
      <xdr:colOff>165100</xdr:colOff>
      <xdr:row>37</xdr:row>
      <xdr:rowOff>98755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115282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162357</xdr:rowOff>
    </xdr:from>
    <xdr:to>
      <xdr:col>6</xdr:col>
      <xdr:colOff>38100</xdr:colOff>
      <xdr:row>37</xdr:row>
      <xdr:rowOff>92507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109034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138290</xdr:rowOff>
    </xdr:from>
    <xdr:to>
      <xdr:col>24</xdr:col>
      <xdr:colOff>63500</xdr:colOff>
      <xdr:row>53</xdr:row>
      <xdr:rowOff>149708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10790"/>
          <a:ext cx="838200" cy="5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149708</xdr:rowOff>
    </xdr:from>
    <xdr:to>
      <xdr:col>19</xdr:col>
      <xdr:colOff>177800</xdr:colOff>
      <xdr:row>56</xdr:row>
      <xdr:rowOff>1701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36558"/>
          <a:ext cx="889000" cy="3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1701</xdr:rowOff>
    </xdr:from>
    <xdr:to>
      <xdr:col>15</xdr:col>
      <xdr:colOff>50800</xdr:colOff>
      <xdr:row>56</xdr:row>
      <xdr:rowOff>7062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02901"/>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7062</xdr:rowOff>
    </xdr:from>
    <xdr:to>
      <xdr:col>10</xdr:col>
      <xdr:colOff>114300</xdr:colOff>
      <xdr:row>56</xdr:row>
      <xdr:rowOff>15863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826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87490</xdr:rowOff>
    </xdr:from>
    <xdr:to>
      <xdr:col>24</xdr:col>
      <xdr:colOff>114300</xdr:colOff>
      <xdr:row>51</xdr:row>
      <xdr:rowOff>17640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40517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1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98908</xdr:rowOff>
    </xdr:from>
    <xdr:to>
      <xdr:col>20</xdr:col>
      <xdr:colOff>38100</xdr:colOff>
      <xdr:row>54</xdr:row>
      <xdr:rowOff>29058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45585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6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122351</xdr:rowOff>
    </xdr:from>
    <xdr:to>
      <xdr:col>15</xdr:col>
      <xdr:colOff>101600</xdr:colOff>
      <xdr:row>56</xdr:row>
      <xdr:rowOff>52501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69028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2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127712</xdr:rowOff>
    </xdr:from>
    <xdr:to>
      <xdr:col>10</xdr:col>
      <xdr:colOff>165100</xdr:colOff>
      <xdr:row>56</xdr:row>
      <xdr:rowOff>57862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74389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136513</xdr:rowOff>
    </xdr:from>
    <xdr:to>
      <xdr:col>6</xdr:col>
      <xdr:colOff>38100</xdr:colOff>
      <xdr:row>56</xdr:row>
      <xdr:rowOff>66663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83190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94176</xdr:rowOff>
    </xdr:from>
    <xdr:to>
      <xdr:col>24</xdr:col>
      <xdr:colOff>63500</xdr:colOff>
      <xdr:row>78</xdr:row>
      <xdr:rowOff>23603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5826"/>
          <a:ext cx="838200" cy="10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23603</xdr:rowOff>
    </xdr:from>
    <xdr:to>
      <xdr:col>19</xdr:col>
      <xdr:colOff>177800</xdr:colOff>
      <xdr:row>78</xdr:row>
      <xdr:rowOff>84248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6703"/>
          <a:ext cx="889000" cy="6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81570</xdr:rowOff>
    </xdr:from>
    <xdr:to>
      <xdr:col>15</xdr:col>
      <xdr:colOff>50800</xdr:colOff>
      <xdr:row>78</xdr:row>
      <xdr:rowOff>84248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4670"/>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111975</xdr:rowOff>
    </xdr:from>
    <xdr:to>
      <xdr:col>10</xdr:col>
      <xdr:colOff>114300</xdr:colOff>
      <xdr:row>78</xdr:row>
      <xdr:rowOff>81570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13625"/>
          <a:ext cx="8890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43376</xdr:rowOff>
    </xdr:from>
    <xdr:to>
      <xdr:col>24</xdr:col>
      <xdr:colOff>114300</xdr:colOff>
      <xdr:row>77</xdr:row>
      <xdr:rowOff>144976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66253</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144253</xdr:rowOff>
    </xdr:from>
    <xdr:to>
      <xdr:col>20</xdr:col>
      <xdr:colOff>38100</xdr:colOff>
      <xdr:row>78</xdr:row>
      <xdr:rowOff>74403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90930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2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33448</xdr:rowOff>
    </xdr:from>
    <xdr:to>
      <xdr:col>15</xdr:col>
      <xdr:colOff>101600</xdr:colOff>
      <xdr:row>78</xdr:row>
      <xdr:rowOff>135048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151575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8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30770</xdr:rowOff>
    </xdr:from>
    <xdr:to>
      <xdr:col>10</xdr:col>
      <xdr:colOff>165100</xdr:colOff>
      <xdr:row>78</xdr:row>
      <xdr:rowOff>132370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148897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7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61175</xdr:rowOff>
    </xdr:from>
    <xdr:to>
      <xdr:col>6</xdr:col>
      <xdr:colOff>38100</xdr:colOff>
      <xdr:row>77</xdr:row>
      <xdr:rowOff>162775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7852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30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24093</xdr:rowOff>
    </xdr:from>
    <xdr:to>
      <xdr:col>24</xdr:col>
      <xdr:colOff>63500</xdr:colOff>
      <xdr:row>97</xdr:row>
      <xdr:rowOff>126343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83293"/>
          <a:ext cx="8382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126343</xdr:rowOff>
    </xdr:from>
    <xdr:to>
      <xdr:col>19</xdr:col>
      <xdr:colOff>177800</xdr:colOff>
      <xdr:row>97</xdr:row>
      <xdr:rowOff>139384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5699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139384</xdr:rowOff>
    </xdr:from>
    <xdr:to>
      <xdr:col>15</xdr:col>
      <xdr:colOff>50800</xdr:colOff>
      <xdr:row>97</xdr:row>
      <xdr:rowOff>166936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70034"/>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166936</xdr:rowOff>
    </xdr:from>
    <xdr:to>
      <xdr:col>10</xdr:col>
      <xdr:colOff>114300</xdr:colOff>
      <xdr:row>98</xdr:row>
      <xdr:rowOff>27882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7586"/>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144743</xdr:rowOff>
    </xdr:from>
    <xdr:to>
      <xdr:col>24</xdr:col>
      <xdr:colOff>114300</xdr:colOff>
      <xdr:row>96</xdr:row>
      <xdr:rowOff>74893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123170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75543</xdr:rowOff>
    </xdr:from>
    <xdr:to>
      <xdr:col>20</xdr:col>
      <xdr:colOff>38100</xdr:colOff>
      <xdr:row>98</xdr:row>
      <xdr:rowOff>5693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168270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88584</xdr:rowOff>
    </xdr:from>
    <xdr:to>
      <xdr:col>15</xdr:col>
      <xdr:colOff>101600</xdr:colOff>
      <xdr:row>98</xdr:row>
      <xdr:rowOff>18734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116136</xdr:rowOff>
    </xdr:from>
    <xdr:to>
      <xdr:col>10</xdr:col>
      <xdr:colOff>165100</xdr:colOff>
      <xdr:row>98</xdr:row>
      <xdr:rowOff>46286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37413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148532</xdr:rowOff>
    </xdr:from>
    <xdr:to>
      <xdr:col>6</xdr:col>
      <xdr:colOff>38100</xdr:colOff>
      <xdr:row>98</xdr:row>
      <xdr:rowOff>78682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69809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7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152845</xdr:rowOff>
    </xdr:from>
    <xdr:to>
      <xdr:col>55</xdr:col>
      <xdr:colOff>0</xdr:colOff>
      <xdr:row>35</xdr:row>
      <xdr:rowOff>146467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96345"/>
          <a:ext cx="838200" cy="85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152845</xdr:rowOff>
    </xdr:from>
    <xdr:to>
      <xdr:col>50</xdr:col>
      <xdr:colOff>114300</xdr:colOff>
      <xdr:row>36</xdr:row>
      <xdr:rowOff>8621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96345"/>
          <a:ext cx="889000" cy="8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121245</xdr:rowOff>
    </xdr:from>
    <xdr:to>
      <xdr:col>45</xdr:col>
      <xdr:colOff>177800</xdr:colOff>
      <xdr:row>36</xdr:row>
      <xdr:rowOff>8621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21995"/>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121245</xdr:rowOff>
    </xdr:from>
    <xdr:to>
      <xdr:col>41</xdr:col>
      <xdr:colOff>50800</xdr:colOff>
      <xdr:row>36</xdr:row>
      <xdr:rowOff>166804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21995"/>
          <a:ext cx="889000" cy="2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95667</xdr:rowOff>
    </xdr:from>
    <xdr:to>
      <xdr:col>55</xdr:col>
      <xdr:colOff>50800</xdr:colOff>
      <xdr:row>36</xdr:row>
      <xdr:rowOff>25817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118544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102045</xdr:rowOff>
    </xdr:from>
    <xdr:to>
      <xdr:col>50</xdr:col>
      <xdr:colOff>165100</xdr:colOff>
      <xdr:row>31</xdr:row>
      <xdr:rowOff>32195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48722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129271</xdr:rowOff>
    </xdr:from>
    <xdr:to>
      <xdr:col>46</xdr:col>
      <xdr:colOff>38100</xdr:colOff>
      <xdr:row>36</xdr:row>
      <xdr:rowOff>59421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75948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70445</xdr:rowOff>
    </xdr:from>
    <xdr:to>
      <xdr:col>41</xdr:col>
      <xdr:colOff>101600</xdr:colOff>
      <xdr:row>36</xdr:row>
      <xdr:rowOff>595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17122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116004</xdr:rowOff>
    </xdr:from>
    <xdr:to>
      <xdr:col>36</xdr:col>
      <xdr:colOff>165100</xdr:colOff>
      <xdr:row>37</xdr:row>
      <xdr:rowOff>46154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62681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137512</xdr:rowOff>
    </xdr:from>
    <xdr:to>
      <xdr:col>55</xdr:col>
      <xdr:colOff>0</xdr:colOff>
      <xdr:row>51</xdr:row>
      <xdr:rowOff>79045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710012"/>
          <a:ext cx="838200" cy="1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79045</xdr:rowOff>
    </xdr:from>
    <xdr:to>
      <xdr:col>50</xdr:col>
      <xdr:colOff>114300</xdr:colOff>
      <xdr:row>54</xdr:row>
      <xdr:rowOff>13764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822995"/>
          <a:ext cx="889000" cy="4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13764</xdr:rowOff>
    </xdr:from>
    <xdr:to>
      <xdr:col>45</xdr:col>
      <xdr:colOff>177800</xdr:colOff>
      <xdr:row>55</xdr:row>
      <xdr:rowOff>167632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272064"/>
          <a:ext cx="889000" cy="3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167632</xdr:rowOff>
    </xdr:from>
    <xdr:to>
      <xdr:col>41</xdr:col>
      <xdr:colOff>50800</xdr:colOff>
      <xdr:row>57</xdr:row>
      <xdr:rowOff>19685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97382"/>
          <a:ext cx="889000" cy="19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86712</xdr:rowOff>
    </xdr:from>
    <xdr:to>
      <xdr:col>55</xdr:col>
      <xdr:colOff>50800</xdr:colOff>
      <xdr:row>51</xdr:row>
      <xdr:rowOff>16862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6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39739</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61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28245</xdr:rowOff>
    </xdr:from>
    <xdr:to>
      <xdr:col>50</xdr:col>
      <xdr:colOff>165100</xdr:colOff>
      <xdr:row>51</xdr:row>
      <xdr:rowOff>129845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7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146372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8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134414</xdr:rowOff>
    </xdr:from>
    <xdr:to>
      <xdr:col>46</xdr:col>
      <xdr:colOff>38100</xdr:colOff>
      <xdr:row>54</xdr:row>
      <xdr:rowOff>64564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81091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116832</xdr:rowOff>
    </xdr:from>
    <xdr:to>
      <xdr:col>41</xdr:col>
      <xdr:colOff>101600</xdr:colOff>
      <xdr:row>56</xdr:row>
      <xdr:rowOff>46982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63509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140335</xdr:rowOff>
    </xdr:from>
    <xdr:to>
      <xdr:col>36</xdr:col>
      <xdr:colOff>165100</xdr:colOff>
      <xdr:row>57</xdr:row>
      <xdr:rowOff>70485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61612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93656</xdr:rowOff>
    </xdr:from>
    <xdr:to>
      <xdr:col>55</xdr:col>
      <xdr:colOff>0</xdr:colOff>
      <xdr:row>75</xdr:row>
      <xdr:rowOff>90532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438056"/>
          <a:ext cx="838200" cy="5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93656</xdr:rowOff>
    </xdr:from>
    <xdr:to>
      <xdr:col>50</xdr:col>
      <xdr:colOff>114300</xdr:colOff>
      <xdr:row>74</xdr:row>
      <xdr:rowOff>162541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438056"/>
          <a:ext cx="889000" cy="4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162541</xdr:rowOff>
    </xdr:from>
    <xdr:to>
      <xdr:col>45</xdr:col>
      <xdr:colOff>177800</xdr:colOff>
      <xdr:row>76</xdr:row>
      <xdr:rowOff>82455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849841"/>
          <a:ext cx="889000" cy="2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82455</xdr:rowOff>
    </xdr:from>
    <xdr:to>
      <xdr:col>41</xdr:col>
      <xdr:colOff>50800</xdr:colOff>
      <xdr:row>79</xdr:row>
      <xdr:rowOff>6922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112655"/>
          <a:ext cx="889000" cy="4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39732</xdr:rowOff>
    </xdr:from>
    <xdr:to>
      <xdr:col>55</xdr:col>
      <xdr:colOff>50800</xdr:colOff>
      <xdr:row>75</xdr:row>
      <xdr:rowOff>141332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62609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42856</xdr:rowOff>
    </xdr:from>
    <xdr:to>
      <xdr:col>50</xdr:col>
      <xdr:colOff>165100</xdr:colOff>
      <xdr:row>72</xdr:row>
      <xdr:rowOff>144456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3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160983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1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111741</xdr:rowOff>
    </xdr:from>
    <xdr:to>
      <xdr:col>46</xdr:col>
      <xdr:colOff>38100</xdr:colOff>
      <xdr:row>75</xdr:row>
      <xdr:rowOff>41891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58418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5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31655</xdr:rowOff>
    </xdr:from>
    <xdr:to>
      <xdr:col>41</xdr:col>
      <xdr:colOff>101600</xdr:colOff>
      <xdr:row>76</xdr:row>
      <xdr:rowOff>133255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149782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127572</xdr:rowOff>
    </xdr:from>
    <xdr:to>
      <xdr:col>36</xdr:col>
      <xdr:colOff>165100</xdr:colOff>
      <xdr:row>79</xdr:row>
      <xdr:rowOff>57722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48849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145759</xdr:rowOff>
    </xdr:from>
    <xdr:to>
      <xdr:col>55</xdr:col>
      <xdr:colOff>0</xdr:colOff>
      <xdr:row>94</xdr:row>
      <xdr:rowOff>62923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576259"/>
          <a:ext cx="838200" cy="6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62923</xdr:rowOff>
    </xdr:from>
    <xdr:to>
      <xdr:col>50</xdr:col>
      <xdr:colOff>114300</xdr:colOff>
      <xdr:row>96</xdr:row>
      <xdr:rowOff>145236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179223"/>
          <a:ext cx="889000" cy="4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145236</xdr:rowOff>
    </xdr:from>
    <xdr:to>
      <xdr:col>45</xdr:col>
      <xdr:colOff>177800</xdr:colOff>
      <xdr:row>97</xdr:row>
      <xdr:rowOff>62564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04436"/>
          <a:ext cx="889000" cy="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54840</xdr:rowOff>
    </xdr:from>
    <xdr:to>
      <xdr:col>41</xdr:col>
      <xdr:colOff>50800</xdr:colOff>
      <xdr:row>97</xdr:row>
      <xdr:rowOff>62564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685490"/>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94959</xdr:rowOff>
    </xdr:from>
    <xdr:to>
      <xdr:col>55</xdr:col>
      <xdr:colOff>50800</xdr:colOff>
      <xdr:row>91</xdr:row>
      <xdr:rowOff>25109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5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47986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4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12123</xdr:rowOff>
    </xdr:from>
    <xdr:to>
      <xdr:col>50</xdr:col>
      <xdr:colOff>165100</xdr:colOff>
      <xdr:row>94</xdr:row>
      <xdr:rowOff>113723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1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130250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9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94436</xdr:rowOff>
    </xdr:from>
    <xdr:to>
      <xdr:col>46</xdr:col>
      <xdr:colOff>38100</xdr:colOff>
      <xdr:row>97</xdr:row>
      <xdr:rowOff>24586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41113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11764</xdr:rowOff>
    </xdr:from>
    <xdr:to>
      <xdr:col>41</xdr:col>
      <xdr:colOff>101600</xdr:colOff>
      <xdr:row>97</xdr:row>
      <xdr:rowOff>113364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129891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1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4040</xdr:rowOff>
    </xdr:from>
    <xdr:to>
      <xdr:col>36</xdr:col>
      <xdr:colOff>165100</xdr:colOff>
      <xdr:row>97</xdr:row>
      <xdr:rowOff>105640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96767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98258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480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98258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8480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84836</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7138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67724</xdr:rowOff>
    </xdr:from>
    <xdr:to>
      <xdr:col>71</xdr:col>
      <xdr:colOff>177800</xdr:colOff>
      <xdr:row>39</xdr:row>
      <xdr:rowOff>84836</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54274"/>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47458</xdr:rowOff>
    </xdr:from>
    <xdr:to>
      <xdr:col>81</xdr:col>
      <xdr:colOff>101600</xdr:colOff>
      <xdr:row>39</xdr:row>
      <xdr:rowOff>149058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140185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34036</xdr:rowOff>
    </xdr:from>
    <xdr:to>
      <xdr:col>72</xdr:col>
      <xdr:colOff>38100</xdr:colOff>
      <xdr:row>39</xdr:row>
      <xdr:rowOff>135636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126763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1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16924</xdr:rowOff>
    </xdr:from>
    <xdr:to>
      <xdr:col>67</xdr:col>
      <xdr:colOff>101600</xdr:colOff>
      <xdr:row>39</xdr:row>
      <xdr:rowOff>118524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135051</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47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161544</xdr:rowOff>
    </xdr:from>
    <xdr:to>
      <xdr:col>85</xdr:col>
      <xdr:colOff>127000</xdr:colOff>
      <xdr:row>77</xdr:row>
      <xdr:rowOff>7734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91744"/>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7734</xdr:rowOff>
    </xdr:from>
    <xdr:to>
      <xdr:col>81</xdr:col>
      <xdr:colOff>50800</xdr:colOff>
      <xdr:row>77</xdr:row>
      <xdr:rowOff>9207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09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5792</xdr:rowOff>
    </xdr:from>
    <xdr:to>
      <xdr:col>76</xdr:col>
      <xdr:colOff>114300</xdr:colOff>
      <xdr:row>77</xdr:row>
      <xdr:rowOff>9207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0744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5792</xdr:rowOff>
    </xdr:from>
    <xdr:to>
      <xdr:col>71</xdr:col>
      <xdr:colOff>177800</xdr:colOff>
      <xdr:row>77</xdr:row>
      <xdr:rowOff>23050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07442"/>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110744</xdr:rowOff>
    </xdr:from>
    <xdr:to>
      <xdr:col>85</xdr:col>
      <xdr:colOff>177800</xdr:colOff>
      <xdr:row>77</xdr:row>
      <xdr:rowOff>40894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89171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128384</xdr:rowOff>
    </xdr:from>
    <xdr:to>
      <xdr:col>81</xdr:col>
      <xdr:colOff>101600</xdr:colOff>
      <xdr:row>77</xdr:row>
      <xdr:rowOff>58534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49661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129857</xdr:rowOff>
    </xdr:from>
    <xdr:to>
      <xdr:col>76</xdr:col>
      <xdr:colOff>165100</xdr:colOff>
      <xdr:row>77</xdr:row>
      <xdr:rowOff>60007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51134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126442</xdr:rowOff>
    </xdr:from>
    <xdr:to>
      <xdr:col>72</xdr:col>
      <xdr:colOff>38100</xdr:colOff>
      <xdr:row>77</xdr:row>
      <xdr:rowOff>56592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47719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143700</xdr:rowOff>
    </xdr:from>
    <xdr:to>
      <xdr:col>67</xdr:col>
      <xdr:colOff>101600</xdr:colOff>
      <xdr:row>77</xdr:row>
      <xdr:rowOff>73850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64977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93718</xdr:rowOff>
    </xdr:from>
    <xdr:to>
      <xdr:col>85</xdr:col>
      <xdr:colOff>127000</xdr:colOff>
      <xdr:row>96</xdr:row>
      <xdr:rowOff>156372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038568"/>
          <a:ext cx="838200" cy="5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64328</xdr:rowOff>
    </xdr:from>
    <xdr:to>
      <xdr:col>81</xdr:col>
      <xdr:colOff>50800</xdr:colOff>
      <xdr:row>96</xdr:row>
      <xdr:rowOff>156372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23528"/>
          <a:ext cx="8890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64328</xdr:rowOff>
    </xdr:from>
    <xdr:to>
      <xdr:col>76</xdr:col>
      <xdr:colOff>114300</xdr:colOff>
      <xdr:row>98</xdr:row>
      <xdr:rowOff>11880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23528"/>
          <a:ext cx="889000" cy="29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11880</xdr:rowOff>
    </xdr:from>
    <xdr:to>
      <xdr:col>71</xdr:col>
      <xdr:colOff>177800</xdr:colOff>
      <xdr:row>98</xdr:row>
      <xdr:rowOff>91368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13980"/>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42918</xdr:rowOff>
    </xdr:from>
    <xdr:to>
      <xdr:col>85</xdr:col>
      <xdr:colOff>177800</xdr:colOff>
      <xdr:row>93</xdr:row>
      <xdr:rowOff>144518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59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65795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58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105572</xdr:rowOff>
    </xdr:from>
    <xdr:to>
      <xdr:col>81</xdr:col>
      <xdr:colOff>101600</xdr:colOff>
      <xdr:row>97</xdr:row>
      <xdr:rowOff>35722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52249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3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13528</xdr:rowOff>
    </xdr:from>
    <xdr:to>
      <xdr:col>76</xdr:col>
      <xdr:colOff>165100</xdr:colOff>
      <xdr:row>96</xdr:row>
      <xdr:rowOff>115128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131655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4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132530</xdr:rowOff>
    </xdr:from>
    <xdr:to>
      <xdr:col>72</xdr:col>
      <xdr:colOff>38100</xdr:colOff>
      <xdr:row>98</xdr:row>
      <xdr:rowOff>62680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79207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40568</xdr:rowOff>
    </xdr:from>
    <xdr:to>
      <xdr:col>67</xdr:col>
      <xdr:colOff>101600</xdr:colOff>
      <xdr:row>98</xdr:row>
      <xdr:rowOff>142168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158695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27000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13550"/>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29515</xdr:rowOff>
    </xdr:from>
    <xdr:to>
      <xdr:col>107</xdr:col>
      <xdr:colOff>50800</xdr:colOff>
      <xdr:row>39</xdr:row>
      <xdr:rowOff>27000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373165"/>
          <a:ext cx="889000" cy="3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29515</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373165"/>
          <a:ext cx="889000" cy="3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147650</xdr:rowOff>
    </xdr:from>
    <xdr:to>
      <xdr:col>107</xdr:col>
      <xdr:colOff>101600</xdr:colOff>
      <xdr:row>39</xdr:row>
      <xdr:rowOff>77800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68927</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5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150165</xdr:rowOff>
    </xdr:from>
    <xdr:to>
      <xdr:col>102</xdr:col>
      <xdr:colOff>165100</xdr:colOff>
      <xdr:row>37</xdr:row>
      <xdr:rowOff>80315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96842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0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137261</xdr:rowOff>
    </xdr:from>
    <xdr:to>
      <xdr:col>116</xdr:col>
      <xdr:colOff>63500</xdr:colOff>
      <xdr:row>57</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90991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139700</xdr:rowOff>
    </xdr:from>
    <xdr:to>
      <xdr:col>111</xdr:col>
      <xdr:colOff>177800</xdr:colOff>
      <xdr:row>57</xdr:row>
      <xdr:rowOff>141834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91235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141834</xdr:rowOff>
    </xdr:from>
    <xdr:to>
      <xdr:col>107</xdr:col>
      <xdr:colOff>50800</xdr:colOff>
      <xdr:row>57</xdr:row>
      <xdr:rowOff>143625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91448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143625</xdr:rowOff>
    </xdr:from>
    <xdr:to>
      <xdr:col>102</xdr:col>
      <xdr:colOff>114300</xdr:colOff>
      <xdr:row>57</xdr:row>
      <xdr:rowOff>145606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9162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86461</xdr:rowOff>
    </xdr:from>
    <xdr:to>
      <xdr:col>116</xdr:col>
      <xdr:colOff>114300</xdr:colOff>
      <xdr:row>58</xdr:row>
      <xdr:rowOff>16611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109338</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1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88900</xdr:rowOff>
    </xdr:from>
    <xdr:to>
      <xdr:col>112</xdr:col>
      <xdr:colOff>38100</xdr:colOff>
      <xdr:row>58</xdr:row>
      <xdr:rowOff>19050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35577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91034</xdr:rowOff>
    </xdr:from>
    <xdr:to>
      <xdr:col>107</xdr:col>
      <xdr:colOff>101600</xdr:colOff>
      <xdr:row>58</xdr:row>
      <xdr:rowOff>21184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37711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6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92825</xdr:rowOff>
    </xdr:from>
    <xdr:to>
      <xdr:col>102</xdr:col>
      <xdr:colOff>165100</xdr:colOff>
      <xdr:row>58</xdr:row>
      <xdr:rowOff>22975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39502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64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94806</xdr:rowOff>
    </xdr:from>
    <xdr:to>
      <xdr:col>98</xdr:col>
      <xdr:colOff>38100</xdr:colOff>
      <xdr:row>58</xdr:row>
      <xdr:rowOff>24956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41483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6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73014</xdr:rowOff>
    </xdr:from>
    <xdr:to>
      <xdr:col>116</xdr:col>
      <xdr:colOff>63500</xdr:colOff>
      <xdr:row>76</xdr:row>
      <xdr:rowOff>122980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103214"/>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73014</xdr:rowOff>
    </xdr:from>
    <xdr:to>
      <xdr:col>111</xdr:col>
      <xdr:colOff>177800</xdr:colOff>
      <xdr:row>76</xdr:row>
      <xdr:rowOff>129446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10321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129446</xdr:rowOff>
    </xdr:from>
    <xdr:to>
      <xdr:col>107</xdr:col>
      <xdr:colOff>50800</xdr:colOff>
      <xdr:row>77</xdr:row>
      <xdr:rowOff>56359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159646"/>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66189</xdr:rowOff>
    </xdr:from>
    <xdr:to>
      <xdr:col>102</xdr:col>
      <xdr:colOff>114300</xdr:colOff>
      <xdr:row>77</xdr:row>
      <xdr:rowOff>56359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753489"/>
          <a:ext cx="889000" cy="5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72180</xdr:rowOff>
    </xdr:from>
    <xdr:to>
      <xdr:col>116</xdr:col>
      <xdr:colOff>114300</xdr:colOff>
      <xdr:row>77</xdr:row>
      <xdr:rowOff>2330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50607</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0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22214</xdr:rowOff>
    </xdr:from>
    <xdr:to>
      <xdr:col>112</xdr:col>
      <xdr:colOff>38100</xdr:colOff>
      <xdr:row>76</xdr:row>
      <xdr:rowOff>123814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140341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8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78646</xdr:rowOff>
    </xdr:from>
    <xdr:to>
      <xdr:col>107</xdr:col>
      <xdr:colOff>101600</xdr:colOff>
      <xdr:row>77</xdr:row>
      <xdr:rowOff>8796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1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171373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2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5559</xdr:rowOff>
    </xdr:from>
    <xdr:to>
      <xdr:col>102</xdr:col>
      <xdr:colOff>165100</xdr:colOff>
      <xdr:row>77</xdr:row>
      <xdr:rowOff>107159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2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98286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2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15389</xdr:rowOff>
    </xdr:from>
    <xdr:to>
      <xdr:col>98</xdr:col>
      <xdr:colOff>38100</xdr:colOff>
      <xdr:row>74</xdr:row>
      <xdr:rowOff>116989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7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133516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4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694,613</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東日本大震災以降、長期的な見通しが立てづらくなったことから、他市と比較して突出した行政サービスは廃止・縮減等を進めてきたため、平均的な数値となっている経費が多いものの、物件費、維持補修費、補助費等、普通建設事業費、積立金については、平均を大きく上回っている。</a:t>
          </a:r>
        </a:p>
        <a:p>
          <a:r>
            <a:rPr kumimoji="1" lang="ja-JP" altLang="en-US" sz="1100">
              <a:latin typeface="ＭＳ Ｐゴシック" panose="020B0600070205080204" pitchFamily="50" charset="-128"/>
              <a:ea typeface="ＭＳ Ｐゴシック" panose="020B0600070205080204" pitchFamily="50" charset="-128"/>
            </a:rPr>
            <a:t>物件費及び維持補修費については、本市は公共施設等を多く保有しており、管理業務の効率化のための外部委託経費や施設の維持補修費が多くかかることから、従来から類似団体内平均や全国平均と比較して高い数値にある。今後は公共施設等総合管理計画に基づき経費の圧縮に努めていく。</a:t>
          </a:r>
        </a:p>
        <a:p>
          <a:r>
            <a:rPr kumimoji="1" lang="ja-JP" altLang="en-US" sz="1100">
              <a:latin typeface="ＭＳ Ｐゴシック" panose="020B0600070205080204" pitchFamily="50" charset="-128"/>
              <a:ea typeface="ＭＳ Ｐゴシック" panose="020B0600070205080204" pitchFamily="50" charset="-128"/>
            </a:rPr>
            <a:t>また、令和３年度の物件費においては、ふるさと納税寄附金の増加に伴う事務費の増加により、全国平均や類似団体内平均を大きく上回っている。</a:t>
          </a:r>
        </a:p>
        <a:p>
          <a:r>
            <a:rPr kumimoji="1" lang="ja-JP" altLang="en-US" sz="1100">
              <a:latin typeface="ＭＳ Ｐゴシック" panose="020B0600070205080204" pitchFamily="50" charset="-128"/>
              <a:ea typeface="ＭＳ Ｐゴシック" panose="020B0600070205080204" pitchFamily="50" charset="-128"/>
            </a:rPr>
            <a:t>補助費等については、従来から市立病院への繰出金及び市立看護大学への運営費交付金等により、全国平均や類似団体内平均と比較して高い数値にある。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普通建設事業費については、市庁舎整備事業等の大規模プロジェクトの進捗により数値が増加している。</a:t>
          </a:r>
        </a:p>
        <a:p>
          <a:r>
            <a:rPr kumimoji="1" lang="ja-JP" altLang="en-US" sz="1100">
              <a:latin typeface="ＭＳ Ｐゴシック" panose="020B0600070205080204" pitchFamily="50" charset="-128"/>
              <a:ea typeface="ＭＳ Ｐゴシック" panose="020B0600070205080204" pitchFamily="50" charset="-128"/>
            </a:rPr>
            <a:t>積立金については、ふるさと納税寄附額の増加に伴う基金への積立額が依然として大きいことから全国平均及び類似団体内平均を上回っている。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64,333
63,383
251.41
47,312,447
44,686,519
2,375,944
17,362,674
27,730,214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147015</xdr:rowOff>
    </xdr:from>
    <xdr:to>
      <xdr:col>24</xdr:col>
      <xdr:colOff>63500</xdr:colOff>
      <xdr:row>33</xdr:row>
      <xdr:rowOff>2997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33415"/>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168961</xdr:rowOff>
    </xdr:from>
    <xdr:to>
      <xdr:col>19</xdr:col>
      <xdr:colOff>177800</xdr:colOff>
      <xdr:row>33</xdr:row>
      <xdr:rowOff>2997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5536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164389</xdr:rowOff>
    </xdr:from>
    <xdr:to>
      <xdr:col>15</xdr:col>
      <xdr:colOff>50800</xdr:colOff>
      <xdr:row>32</xdr:row>
      <xdr:rowOff>168961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507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164389</xdr:rowOff>
    </xdr:from>
    <xdr:to>
      <xdr:col>10</xdr:col>
      <xdr:colOff>114300</xdr:colOff>
      <xdr:row>32</xdr:row>
      <xdr:rowOff>164389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5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96215</xdr:rowOff>
    </xdr:from>
    <xdr:to>
      <xdr:col>24</xdr:col>
      <xdr:colOff>114300</xdr:colOff>
      <xdr:row>33</xdr:row>
      <xdr:rowOff>26365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119092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123647</xdr:rowOff>
    </xdr:from>
    <xdr:to>
      <xdr:col>20</xdr:col>
      <xdr:colOff>38100</xdr:colOff>
      <xdr:row>33</xdr:row>
      <xdr:rowOff>53797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70324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118161</xdr:rowOff>
    </xdr:from>
    <xdr:to>
      <xdr:col>15</xdr:col>
      <xdr:colOff>101600</xdr:colOff>
      <xdr:row>33</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113589</xdr:rowOff>
    </xdr:from>
    <xdr:to>
      <xdr:col>10</xdr:col>
      <xdr:colOff>165100</xdr:colOff>
      <xdr:row>33</xdr:row>
      <xdr:rowOff>43739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60266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113589</xdr:rowOff>
    </xdr:from>
    <xdr:to>
      <xdr:col>6</xdr:col>
      <xdr:colOff>38100</xdr:colOff>
      <xdr:row>33</xdr:row>
      <xdr:rowOff>43739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60266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39825</xdr:rowOff>
    </xdr:from>
    <xdr:to>
      <xdr:col>24</xdr:col>
      <xdr:colOff>63500</xdr:colOff>
      <xdr:row>52</xdr:row>
      <xdr:rowOff>133702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8955225"/>
          <a:ext cx="838200" cy="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133702</xdr:rowOff>
    </xdr:from>
    <xdr:to>
      <xdr:col>19</xdr:col>
      <xdr:colOff>177800</xdr:colOff>
      <xdr:row>56</xdr:row>
      <xdr:rowOff>115460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049102"/>
          <a:ext cx="889000" cy="66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115460</xdr:rowOff>
    </xdr:from>
    <xdr:to>
      <xdr:col>15</xdr:col>
      <xdr:colOff>50800</xdr:colOff>
      <xdr:row>57</xdr:row>
      <xdr:rowOff>25395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16660"/>
          <a:ext cx="889000" cy="8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25395</xdr:rowOff>
    </xdr:from>
    <xdr:to>
      <xdr:col>10</xdr:col>
      <xdr:colOff>114300</xdr:colOff>
      <xdr:row>57</xdr:row>
      <xdr:rowOff>82321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98045"/>
          <a:ext cx="8890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160475</xdr:rowOff>
    </xdr:from>
    <xdr:to>
      <xdr:col>24</xdr:col>
      <xdr:colOff>114300</xdr:colOff>
      <xdr:row>52</xdr:row>
      <xdr:rowOff>90625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89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113502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8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82902</xdr:rowOff>
    </xdr:from>
    <xdr:to>
      <xdr:col>20</xdr:col>
      <xdr:colOff>38100</xdr:colOff>
      <xdr:row>53</xdr:row>
      <xdr:rowOff>13052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9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29579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64660</xdr:rowOff>
    </xdr:from>
    <xdr:to>
      <xdr:col>15</xdr:col>
      <xdr:colOff>101600</xdr:colOff>
      <xdr:row>56</xdr:row>
      <xdr:rowOff>166260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146045</xdr:rowOff>
    </xdr:from>
    <xdr:to>
      <xdr:col>10</xdr:col>
      <xdr:colOff>165100</xdr:colOff>
      <xdr:row>57</xdr:row>
      <xdr:rowOff>76195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92722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31521</xdr:rowOff>
    </xdr:from>
    <xdr:to>
      <xdr:col>6</xdr:col>
      <xdr:colOff>38100</xdr:colOff>
      <xdr:row>57</xdr:row>
      <xdr:rowOff>133121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149648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80121</xdr:rowOff>
    </xdr:from>
    <xdr:to>
      <xdr:col>24</xdr:col>
      <xdr:colOff>63500</xdr:colOff>
      <xdr:row>77</xdr:row>
      <xdr:rowOff>144920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0321"/>
          <a:ext cx="838200" cy="2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142072</xdr:rowOff>
    </xdr:from>
    <xdr:to>
      <xdr:col>19</xdr:col>
      <xdr:colOff>177800</xdr:colOff>
      <xdr:row>77</xdr:row>
      <xdr:rowOff>144920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43722"/>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142072</xdr:rowOff>
    </xdr:from>
    <xdr:to>
      <xdr:col>15</xdr:col>
      <xdr:colOff>50800</xdr:colOff>
      <xdr:row>78</xdr:row>
      <xdr:rowOff>49155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3722"/>
          <a:ext cx="889000" cy="7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49155</xdr:rowOff>
    </xdr:from>
    <xdr:to>
      <xdr:col>10</xdr:col>
      <xdr:colOff>114300</xdr:colOff>
      <xdr:row>78</xdr:row>
      <xdr:rowOff>105020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2255"/>
          <a:ext cx="889000" cy="5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29321</xdr:rowOff>
    </xdr:from>
    <xdr:to>
      <xdr:col>24</xdr:col>
      <xdr:colOff>114300</xdr:colOff>
      <xdr:row>76</xdr:row>
      <xdr:rowOff>130921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94120</xdr:rowOff>
    </xdr:from>
    <xdr:to>
      <xdr:col>20</xdr:col>
      <xdr:colOff>38100</xdr:colOff>
      <xdr:row>78</xdr:row>
      <xdr:rowOff>24270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15397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91272</xdr:rowOff>
    </xdr:from>
    <xdr:to>
      <xdr:col>15</xdr:col>
      <xdr:colOff>101600</xdr:colOff>
      <xdr:row>78</xdr:row>
      <xdr:rowOff>21422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37949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169805</xdr:rowOff>
    </xdr:from>
    <xdr:to>
      <xdr:col>10</xdr:col>
      <xdr:colOff>165100</xdr:colOff>
      <xdr:row>78</xdr:row>
      <xdr:rowOff>99955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116482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54220</xdr:rowOff>
    </xdr:from>
    <xdr:to>
      <xdr:col>6</xdr:col>
      <xdr:colOff>38100</xdr:colOff>
      <xdr:row>78</xdr:row>
      <xdr:rowOff>155820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146947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50991</xdr:rowOff>
    </xdr:from>
    <xdr:to>
      <xdr:col>24</xdr:col>
      <xdr:colOff>63500</xdr:colOff>
      <xdr:row>98</xdr:row>
      <xdr:rowOff>21831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81641"/>
          <a:ext cx="838200" cy="1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21831</xdr:rowOff>
    </xdr:from>
    <xdr:to>
      <xdr:col>19</xdr:col>
      <xdr:colOff>177800</xdr:colOff>
      <xdr:row>98</xdr:row>
      <xdr:rowOff>67818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23931"/>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67818</xdr:rowOff>
    </xdr:from>
    <xdr:to>
      <xdr:col>15</xdr:col>
      <xdr:colOff>50800</xdr:colOff>
      <xdr:row>98</xdr:row>
      <xdr:rowOff>98234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9918"/>
          <a:ext cx="8890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98234</xdr:rowOff>
    </xdr:from>
    <xdr:to>
      <xdr:col>10</xdr:col>
      <xdr:colOff>114300</xdr:colOff>
      <xdr:row>98</xdr:row>
      <xdr:rowOff>98679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00334"/>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191</xdr:rowOff>
    </xdr:from>
    <xdr:to>
      <xdr:col>24</xdr:col>
      <xdr:colOff>114300</xdr:colOff>
      <xdr:row>97</xdr:row>
      <xdr:rowOff>101791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23068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142481</xdr:rowOff>
    </xdr:from>
    <xdr:to>
      <xdr:col>20</xdr:col>
      <xdr:colOff>38100</xdr:colOff>
      <xdr:row>98</xdr:row>
      <xdr:rowOff>72631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89158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17018</xdr:rowOff>
    </xdr:from>
    <xdr:to>
      <xdr:col>15</xdr:col>
      <xdr:colOff>101600</xdr:colOff>
      <xdr:row>98</xdr:row>
      <xdr:rowOff>118618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135145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47434</xdr:rowOff>
    </xdr:from>
    <xdr:to>
      <xdr:col>10</xdr:col>
      <xdr:colOff>165100</xdr:colOff>
      <xdr:row>98</xdr:row>
      <xdr:rowOff>149034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47879</xdr:rowOff>
    </xdr:from>
    <xdr:to>
      <xdr:col>6</xdr:col>
      <xdr:colOff>38100</xdr:colOff>
      <xdr:row>98</xdr:row>
      <xdr:rowOff>149479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76454</xdr:rowOff>
    </xdr:from>
    <xdr:to>
      <xdr:col>55</xdr:col>
      <xdr:colOff>0</xdr:colOff>
      <xdr:row>34</xdr:row>
      <xdr:rowOff>82550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90575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76454</xdr:rowOff>
    </xdr:from>
    <xdr:to>
      <xdr:col>50</xdr:col>
      <xdr:colOff>114300</xdr:colOff>
      <xdr:row>34</xdr:row>
      <xdr:rowOff>102362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905754"/>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102362</xdr:rowOff>
    </xdr:from>
    <xdr:to>
      <xdr:col>45</xdr:col>
      <xdr:colOff>177800</xdr:colOff>
      <xdr:row>34</xdr:row>
      <xdr:rowOff>103886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9316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103886</xdr:rowOff>
    </xdr:from>
    <xdr:to>
      <xdr:col>41</xdr:col>
      <xdr:colOff>50800</xdr:colOff>
      <xdr:row>34</xdr:row>
      <xdr:rowOff>114173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93318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31750</xdr:rowOff>
    </xdr:from>
    <xdr:to>
      <xdr:col>55</xdr:col>
      <xdr:colOff>50800</xdr:colOff>
      <xdr:row>34</xdr:row>
      <xdr:rowOff>133350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54627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25654</xdr:rowOff>
    </xdr:from>
    <xdr:to>
      <xdr:col>50</xdr:col>
      <xdr:colOff>165100</xdr:colOff>
      <xdr:row>34</xdr:row>
      <xdr:rowOff>127254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143781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51562</xdr:rowOff>
    </xdr:from>
    <xdr:to>
      <xdr:col>46</xdr:col>
      <xdr:colOff>38100</xdr:colOff>
      <xdr:row>34</xdr:row>
      <xdr:rowOff>153162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169689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53086</xdr:rowOff>
    </xdr:from>
    <xdr:to>
      <xdr:col>41</xdr:col>
      <xdr:colOff>101600</xdr:colOff>
      <xdr:row>34</xdr:row>
      <xdr:rowOff>154686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171213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63373</xdr:rowOff>
    </xdr:from>
    <xdr:to>
      <xdr:col>36</xdr:col>
      <xdr:colOff>165100</xdr:colOff>
      <xdr:row>34</xdr:row>
      <xdr:rowOff>164973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10050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127447</xdr:rowOff>
    </xdr:from>
    <xdr:to>
      <xdr:col>55</xdr:col>
      <xdr:colOff>0</xdr:colOff>
      <xdr:row>57</xdr:row>
      <xdr:rowOff>167109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00097"/>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161943</xdr:rowOff>
    </xdr:from>
    <xdr:to>
      <xdr:col>50</xdr:col>
      <xdr:colOff>114300</xdr:colOff>
      <xdr:row>57</xdr:row>
      <xdr:rowOff>167109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3459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161943</xdr:rowOff>
    </xdr:from>
    <xdr:to>
      <xdr:col>45</xdr:col>
      <xdr:colOff>177800</xdr:colOff>
      <xdr:row>58</xdr:row>
      <xdr:rowOff>1122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4593"/>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118875</xdr:rowOff>
    </xdr:from>
    <xdr:to>
      <xdr:col>41</xdr:col>
      <xdr:colOff>50800</xdr:colOff>
      <xdr:row>58</xdr:row>
      <xdr:rowOff>1122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91525"/>
          <a:ext cx="889000" cy="5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76647</xdr:rowOff>
    </xdr:from>
    <xdr:to>
      <xdr:col>55</xdr:col>
      <xdr:colOff>50800</xdr:colOff>
      <xdr:row>58</xdr:row>
      <xdr:rowOff>6797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99524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116309</xdr:rowOff>
    </xdr:from>
    <xdr:to>
      <xdr:col>50</xdr:col>
      <xdr:colOff>165100</xdr:colOff>
      <xdr:row>58</xdr:row>
      <xdr:rowOff>46459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62986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66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111143</xdr:rowOff>
    </xdr:from>
    <xdr:to>
      <xdr:col>46</xdr:col>
      <xdr:colOff>38100</xdr:colOff>
      <xdr:row>58</xdr:row>
      <xdr:rowOff>41293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57820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65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121772</xdr:rowOff>
    </xdr:from>
    <xdr:to>
      <xdr:col>41</xdr:col>
      <xdr:colOff>101600</xdr:colOff>
      <xdr:row>58</xdr:row>
      <xdr:rowOff>51922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68449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66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68075</xdr:rowOff>
    </xdr:from>
    <xdr:to>
      <xdr:col>36</xdr:col>
      <xdr:colOff>165100</xdr:colOff>
      <xdr:row>57</xdr:row>
      <xdr:rowOff>169675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14752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6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33630</xdr:rowOff>
    </xdr:from>
    <xdr:to>
      <xdr:col>55</xdr:col>
      <xdr:colOff>0</xdr:colOff>
      <xdr:row>75</xdr:row>
      <xdr:rowOff>97958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549480"/>
          <a:ext cx="838200" cy="40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33630</xdr:rowOff>
    </xdr:from>
    <xdr:to>
      <xdr:col>50</xdr:col>
      <xdr:colOff>114300</xdr:colOff>
      <xdr:row>73</xdr:row>
      <xdr:rowOff>159588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549480"/>
          <a:ext cx="8890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159588</xdr:rowOff>
    </xdr:from>
    <xdr:to>
      <xdr:col>45</xdr:col>
      <xdr:colOff>177800</xdr:colOff>
      <xdr:row>75</xdr:row>
      <xdr:rowOff>96724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675438"/>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96724</xdr:rowOff>
    </xdr:from>
    <xdr:to>
      <xdr:col>41</xdr:col>
      <xdr:colOff>50800</xdr:colOff>
      <xdr:row>76</xdr:row>
      <xdr:rowOff>52352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955474"/>
          <a:ext cx="889000" cy="1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47158</xdr:rowOff>
    </xdr:from>
    <xdr:to>
      <xdr:col>55</xdr:col>
      <xdr:colOff>50800</xdr:colOff>
      <xdr:row>75</xdr:row>
      <xdr:rowOff>148757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05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70035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154280</xdr:rowOff>
    </xdr:from>
    <xdr:to>
      <xdr:col>50</xdr:col>
      <xdr:colOff>165100</xdr:colOff>
      <xdr:row>73</xdr:row>
      <xdr:rowOff>84430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4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100957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2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108788</xdr:rowOff>
    </xdr:from>
    <xdr:to>
      <xdr:col>46</xdr:col>
      <xdr:colOff>38100</xdr:colOff>
      <xdr:row>74</xdr:row>
      <xdr:rowOff>38938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6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55465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3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45924</xdr:rowOff>
    </xdr:from>
    <xdr:to>
      <xdr:col>41</xdr:col>
      <xdr:colOff>101600</xdr:colOff>
      <xdr:row>75</xdr:row>
      <xdr:rowOff>147523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04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164051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6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1552</xdr:rowOff>
    </xdr:from>
    <xdr:to>
      <xdr:col>36</xdr:col>
      <xdr:colOff>165100</xdr:colOff>
      <xdr:row>76</xdr:row>
      <xdr:rowOff>103152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119679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58965</xdr:rowOff>
    </xdr:from>
    <xdr:to>
      <xdr:col>55</xdr:col>
      <xdr:colOff>0</xdr:colOff>
      <xdr:row>95</xdr:row>
      <xdr:rowOff>28803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175265"/>
          <a:ext cx="838200" cy="1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164872</xdr:rowOff>
    </xdr:from>
    <xdr:to>
      <xdr:col>50</xdr:col>
      <xdr:colOff>114300</xdr:colOff>
      <xdr:row>95</xdr:row>
      <xdr:rowOff>28803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281172"/>
          <a:ext cx="8890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164872</xdr:rowOff>
    </xdr:from>
    <xdr:to>
      <xdr:col>45</xdr:col>
      <xdr:colOff>177800</xdr:colOff>
      <xdr:row>95</xdr:row>
      <xdr:rowOff>15239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281172"/>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15239</xdr:rowOff>
    </xdr:from>
    <xdr:to>
      <xdr:col>41</xdr:col>
      <xdr:colOff>50800</xdr:colOff>
      <xdr:row>95</xdr:row>
      <xdr:rowOff>154851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02989"/>
          <a:ext cx="889000" cy="1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8165</xdr:rowOff>
    </xdr:from>
    <xdr:to>
      <xdr:col>55</xdr:col>
      <xdr:colOff>50800</xdr:colOff>
      <xdr:row>94</xdr:row>
      <xdr:rowOff>109765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31042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9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149453</xdr:rowOff>
    </xdr:from>
    <xdr:to>
      <xdr:col>50</xdr:col>
      <xdr:colOff>165100</xdr:colOff>
      <xdr:row>95</xdr:row>
      <xdr:rowOff>79603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96130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114072</xdr:rowOff>
    </xdr:from>
    <xdr:to>
      <xdr:col>46</xdr:col>
      <xdr:colOff>38100</xdr:colOff>
      <xdr:row>95</xdr:row>
      <xdr:rowOff>44222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60749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0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135889</xdr:rowOff>
    </xdr:from>
    <xdr:to>
      <xdr:col>41</xdr:col>
      <xdr:colOff>101600</xdr:colOff>
      <xdr:row>95</xdr:row>
      <xdr:rowOff>66039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82566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104051</xdr:rowOff>
    </xdr:from>
    <xdr:to>
      <xdr:col>36</xdr:col>
      <xdr:colOff>165100</xdr:colOff>
      <xdr:row>96</xdr:row>
      <xdr:rowOff>34201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50728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148524</xdr:rowOff>
    </xdr:from>
    <xdr:to>
      <xdr:col>85</xdr:col>
      <xdr:colOff>127000</xdr:colOff>
      <xdr:row>37</xdr:row>
      <xdr:rowOff>11410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20724"/>
          <a:ext cx="8382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70069</xdr:rowOff>
    </xdr:from>
    <xdr:to>
      <xdr:col>81</xdr:col>
      <xdr:colOff>50800</xdr:colOff>
      <xdr:row>36</xdr:row>
      <xdr:rowOff>148524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242269"/>
          <a:ext cx="8890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70069</xdr:rowOff>
    </xdr:from>
    <xdr:to>
      <xdr:col>76</xdr:col>
      <xdr:colOff>114300</xdr:colOff>
      <xdr:row>37</xdr:row>
      <xdr:rowOff>57587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42269"/>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57587</xdr:rowOff>
    </xdr:from>
    <xdr:to>
      <xdr:col>71</xdr:col>
      <xdr:colOff>177800</xdr:colOff>
      <xdr:row>37</xdr:row>
      <xdr:rowOff>136180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01237"/>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132060</xdr:rowOff>
    </xdr:from>
    <xdr:to>
      <xdr:col>85</xdr:col>
      <xdr:colOff>177800</xdr:colOff>
      <xdr:row>37</xdr:row>
      <xdr:rowOff>62210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154937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97724</xdr:rowOff>
    </xdr:from>
    <xdr:to>
      <xdr:col>81</xdr:col>
      <xdr:colOff>101600</xdr:colOff>
      <xdr:row>37</xdr:row>
      <xdr:rowOff>27874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44401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4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19269</xdr:rowOff>
    </xdr:from>
    <xdr:to>
      <xdr:col>76</xdr:col>
      <xdr:colOff>165100</xdr:colOff>
      <xdr:row>36</xdr:row>
      <xdr:rowOff>120869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137396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6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6787</xdr:rowOff>
    </xdr:from>
    <xdr:to>
      <xdr:col>72</xdr:col>
      <xdr:colOff>38100</xdr:colOff>
      <xdr:row>37</xdr:row>
      <xdr:rowOff>108387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124914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85380</xdr:rowOff>
    </xdr:from>
    <xdr:to>
      <xdr:col>67</xdr:col>
      <xdr:colOff>101600</xdr:colOff>
      <xdr:row>38</xdr:row>
      <xdr:rowOff>15529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121347</xdr:rowOff>
    </xdr:from>
    <xdr:to>
      <xdr:col>85</xdr:col>
      <xdr:colOff>127000</xdr:colOff>
      <xdr:row>55</xdr:row>
      <xdr:rowOff>162756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8865297"/>
          <a:ext cx="838200" cy="7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121347</xdr:rowOff>
    </xdr:from>
    <xdr:to>
      <xdr:col>81</xdr:col>
      <xdr:colOff>50800</xdr:colOff>
      <xdr:row>56</xdr:row>
      <xdr:rowOff>40929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8865297"/>
          <a:ext cx="889000" cy="7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135357</xdr:rowOff>
    </xdr:from>
    <xdr:to>
      <xdr:col>76</xdr:col>
      <xdr:colOff>114300</xdr:colOff>
      <xdr:row>56</xdr:row>
      <xdr:rowOff>40929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65107"/>
          <a:ext cx="889000" cy="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135357</xdr:rowOff>
    </xdr:from>
    <xdr:to>
      <xdr:col>71</xdr:col>
      <xdr:colOff>177800</xdr:colOff>
      <xdr:row>56</xdr:row>
      <xdr:rowOff>50056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65107"/>
          <a:ext cx="889000" cy="8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111956</xdr:rowOff>
    </xdr:from>
    <xdr:to>
      <xdr:col>85</xdr:col>
      <xdr:colOff>177800</xdr:colOff>
      <xdr:row>56</xdr:row>
      <xdr:rowOff>42106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134833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70547</xdr:rowOff>
    </xdr:from>
    <xdr:to>
      <xdr:col>81</xdr:col>
      <xdr:colOff>101600</xdr:colOff>
      <xdr:row>52</xdr:row>
      <xdr:rowOff>697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8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17224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858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161579</xdr:rowOff>
    </xdr:from>
    <xdr:to>
      <xdr:col>76</xdr:col>
      <xdr:colOff>165100</xdr:colOff>
      <xdr:row>56</xdr:row>
      <xdr:rowOff>91729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108256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84557</xdr:rowOff>
    </xdr:from>
    <xdr:to>
      <xdr:col>72</xdr:col>
      <xdr:colOff>38100</xdr:colOff>
      <xdr:row>56</xdr:row>
      <xdr:rowOff>14707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31234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170706</xdr:rowOff>
    </xdr:from>
    <xdr:to>
      <xdr:col>67</xdr:col>
      <xdr:colOff>101600</xdr:colOff>
      <xdr:row>56</xdr:row>
      <xdr:rowOff>100856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117383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98258</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2808"/>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98258</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4280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84837</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29387"/>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67723</xdr:rowOff>
    </xdr:from>
    <xdr:to>
      <xdr:col>71</xdr:col>
      <xdr:colOff>177800</xdr:colOff>
      <xdr:row>79</xdr:row>
      <xdr:rowOff>84837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12273"/>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47458</xdr:rowOff>
    </xdr:from>
    <xdr:to>
      <xdr:col>81</xdr:col>
      <xdr:colOff>101600</xdr:colOff>
      <xdr:row>79</xdr:row>
      <xdr:rowOff>149058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140185</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34037</xdr:rowOff>
    </xdr:from>
    <xdr:to>
      <xdr:col>72</xdr:col>
      <xdr:colOff>38100</xdr:colOff>
      <xdr:row>79</xdr:row>
      <xdr:rowOff>135637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126764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7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16923</xdr:rowOff>
    </xdr:from>
    <xdr:to>
      <xdr:col>67</xdr:col>
      <xdr:colOff>101600</xdr:colOff>
      <xdr:row>79</xdr:row>
      <xdr:rowOff>118523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135050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36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161544</xdr:rowOff>
    </xdr:from>
    <xdr:to>
      <xdr:col>85</xdr:col>
      <xdr:colOff>127000</xdr:colOff>
      <xdr:row>97</xdr:row>
      <xdr:rowOff>7734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20744"/>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7734</xdr:rowOff>
    </xdr:from>
    <xdr:to>
      <xdr:col>81</xdr:col>
      <xdr:colOff>50800</xdr:colOff>
      <xdr:row>97</xdr:row>
      <xdr:rowOff>9207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38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5792</xdr:rowOff>
    </xdr:from>
    <xdr:to>
      <xdr:col>76</xdr:col>
      <xdr:colOff>114300</xdr:colOff>
      <xdr:row>97</xdr:row>
      <xdr:rowOff>9207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3644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5792</xdr:rowOff>
    </xdr:from>
    <xdr:to>
      <xdr:col>71</xdr:col>
      <xdr:colOff>177800</xdr:colOff>
      <xdr:row>97</xdr:row>
      <xdr:rowOff>23050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36442"/>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110744</xdr:rowOff>
    </xdr:from>
    <xdr:to>
      <xdr:col>85</xdr:col>
      <xdr:colOff>177800</xdr:colOff>
      <xdr:row>97</xdr:row>
      <xdr:rowOff>40894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89171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128384</xdr:rowOff>
    </xdr:from>
    <xdr:to>
      <xdr:col>81</xdr:col>
      <xdr:colOff>101600</xdr:colOff>
      <xdr:row>97</xdr:row>
      <xdr:rowOff>58534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49661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129857</xdr:rowOff>
    </xdr:from>
    <xdr:to>
      <xdr:col>76</xdr:col>
      <xdr:colOff>165100</xdr:colOff>
      <xdr:row>97</xdr:row>
      <xdr:rowOff>60007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51134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126442</xdr:rowOff>
    </xdr:from>
    <xdr:to>
      <xdr:col>72</xdr:col>
      <xdr:colOff>38100</xdr:colOff>
      <xdr:row>97</xdr:row>
      <xdr:rowOff>56592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47719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143700</xdr:rowOff>
    </xdr:from>
    <xdr:to>
      <xdr:col>67</xdr:col>
      <xdr:colOff>101600</xdr:colOff>
      <xdr:row>97</xdr:row>
      <xdr:rowOff>73850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64977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議会費、総務費、労働費、商工費、土木費について類似団体内平均や全国平均を大きく上回っている。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議会費は議員数が多いことが主な要因として考えられ、総務費は、ふるさと納税寄附額の増加に伴う事業費の増加が主な要因と考えられる。</a:t>
          </a:r>
        </a:p>
        <a:p>
          <a:r>
            <a:rPr kumimoji="1" lang="ja-JP" altLang="en-US" sz="1300">
              <a:latin typeface="ＭＳ Ｐゴシック" panose="020B0600070205080204" pitchFamily="50" charset="-128"/>
              <a:ea typeface="ＭＳ Ｐゴシック" panose="020B0600070205080204" pitchFamily="50" charset="-128"/>
            </a:rPr>
            <a:t>商工費は、他団体にはないアクアトムや赤レンガ倉庫の管理運営費等が主な要因と考えられる。また令和３年度は企業立地補助金の減少により前年度に比べて数値が減少している。</a:t>
          </a:r>
        </a:p>
        <a:p>
          <a:r>
            <a:rPr kumimoji="1" lang="ja-JP" altLang="en-US" sz="1300">
              <a:latin typeface="ＭＳ Ｐゴシック" panose="020B0600070205080204" pitchFamily="50" charset="-128"/>
              <a:ea typeface="ＭＳ Ｐゴシック" panose="020B0600070205080204" pitchFamily="50" charset="-128"/>
            </a:rPr>
            <a:t>土木費は、北陸新幹線整備に係る事業が主な要因と考えられる。また令和３年度は市道西浦２号線整備事業の進捗により、更に数値が増加している。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教育費は、大規模プロジェクトである小中一貫校整備の進捗により大きく減少している。</a:t>
          </a:r>
        </a:p>
        <a:p>
          <a:r>
            <a:rPr kumimoji="1" lang="ja-JP" altLang="en-US" sz="1300">
              <a:latin typeface="ＭＳ Ｐゴシック" panose="020B0600070205080204" pitchFamily="50" charset="-128"/>
              <a:ea typeface="ＭＳ Ｐゴシック" panose="020B0600070205080204" pitchFamily="50" charset="-128"/>
            </a:rPr>
            <a:t>労働費が高いのは、預託金が類似団体に比べて高いことが要因であり、実支出を伴わない経費であり特段の問題はない。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実質収支については引き続き黒字を維持している。 </a:t>
          </a:r>
        </a:p>
        <a:p>
          <a:r>
            <a:rPr kumimoji="1" lang="ja-JP" altLang="en-US" sz="1200">
              <a:latin typeface="ＭＳ ゴシック" pitchFamily="49" charset="-128"/>
              <a:ea typeface="ＭＳ ゴシック" pitchFamily="49" charset="-128"/>
            </a:rPr>
            <a:t>令和３年度決算においては普通交付税や地方譲与税等の増により、実質収支額が前年度比７．９億円の増、単年度収支が８．６億円の増、実質単年度収支が１０．９億円の増となり、１０．１億円の黒字となっている。なお、実質単年度収支は、黒字と赤字が交互に生じる傾向がある。</a:t>
          </a:r>
        </a:p>
        <a:p>
          <a:r>
            <a:rPr kumimoji="1" lang="ja-JP" altLang="en-US" sz="1200">
              <a:latin typeface="ＭＳ ゴシック" pitchFamily="49" charset="-128"/>
              <a:ea typeface="ＭＳ ゴシック" pitchFamily="49" charset="-128"/>
            </a:rPr>
            <a:t>　財政調整基金残高は、標準財政規模比約２０％を一定の基準としており、令和３年度もその数値を概ね維持している。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令和３年度においても、連結実質赤字比率は「－」であり、会計ごとに見ても全会計が黒字で推移している。 </a:t>
          </a:r>
        </a:p>
        <a:p>
          <a:r>
            <a:rPr kumimoji="1" lang="ja-JP" altLang="en-US" sz="1400">
              <a:latin typeface="ＭＳ ゴシック" pitchFamily="49" charset="-128"/>
              <a:ea typeface="ＭＳ ゴシック" pitchFamily="49" charset="-128"/>
            </a:rPr>
            <a:t>　なお、平成３０年度より、下水道事業が地方公営企業法の適用を受けている。（平成２９年度以前の数値は、地方公営企業法適用前の数値）</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基準財政需要額に算入される公債費の増に伴い実質公債費比率の分子は前年度より減少している。</a:t>
          </a:r>
        </a:p>
        <a:p>
          <a:r>
            <a:rPr kumimoji="1" lang="ja-JP" altLang="en-US" sz="1400">
              <a:latin typeface="ＭＳ ゴシック" pitchFamily="49" charset="-128"/>
              <a:ea typeface="ＭＳ ゴシック" pitchFamily="49" charset="-128"/>
            </a:rPr>
            <a:t>　今後は、大規模プロジェクトの進捗に伴い、元利償還金等の増加が見込まれるため、単独債及び借換債の発行抑制等による後年度公債費負担の軽減に努める。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充当可能財源等は増加したが、将来負担額がそれを上回って増加しており、将来負担比率の分子は増加している。</a:t>
          </a:r>
        </a:p>
        <a:p>
          <a:r>
            <a:rPr kumimoji="1" lang="ja-JP" altLang="en-US" sz="1400">
              <a:latin typeface="ＭＳ ゴシック" pitchFamily="49" charset="-128"/>
              <a:ea typeface="ＭＳ ゴシック" pitchFamily="49" charset="-128"/>
            </a:rPr>
            <a:t>　充当可能財源等の主な増加要因としては、ふるさと納税寄付額の増加に伴い、基金への積立額が増加したことにより、充当可能基金が増加したことが挙げられる。</a:t>
          </a:r>
        </a:p>
        <a:p>
          <a:r>
            <a:rPr kumimoji="1" lang="ja-JP" altLang="en-US" sz="1400">
              <a:latin typeface="ＭＳ ゴシック" pitchFamily="49" charset="-128"/>
              <a:ea typeface="ＭＳ ゴシック" pitchFamily="49" charset="-128"/>
            </a:rPr>
            <a:t>　また、将来負担額の主な増加要因として、庁舎整備等により地方債が増加したことが挙げられる。</a:t>
          </a:r>
        </a:p>
        <a:p>
          <a:r>
            <a:rPr kumimoji="1" lang="ja-JP" altLang="en-US" sz="1400">
              <a:latin typeface="ＭＳ ゴシック" pitchFamily="49" charset="-128"/>
              <a:ea typeface="ＭＳ ゴシック" pitchFamily="49" charset="-128"/>
            </a:rPr>
            <a:t>　今後の大規模プロジェクトの進捗に伴い、地方債残高の増加が見込まれるため、単独債及び借換債の発行抑制等による後年度公債費負担の軽減に努める。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令和２年度末残高と比較して、約３５．６億円の増加となっている。主な要因としては、ふるさと納税寄附金の増加に伴い、基金への積立が増加したことが挙げられる。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プロジェクトや単独債の抑制に対しては公共施設等総合管理基金や子育て等福祉基金、借換債に対しては減債基金、その他ふるさと納税に伴うふるさと応援基金を寄附の目的に合わせて繰り入れ、なお不足が生じる場合は財政調整基金から繰入を行う。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公共施設等総合管理基金については、大規模プロジェクトや単独債の抑制に対して繰入を行う。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教育・文化振興基金については、教育の充実及び文化の振興に資する事業に対して繰入を行う。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子育て等福祉基金については、福祉の向上及び子育て支援に関する事業に対して繰入を行う。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企業立地促進基金については、企業立地の促進に関する事業に対して繰入を行う。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ふるさと応援基金については、各政策の取組を加速させる資源として、ふるさと納税の寄附目的応じた事業に対して繰入を行う。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令和２年度末残高と比較して、約３５．２億円の増加となっている。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庁舎整備の建設債である市町村役場機能緊急保全事業債の充当残部分等への公共施設等総合管理基金の取崩等を行ったが、ふるさと納税寄附金を原資としたふるさと応援基金に積立を行ったことから、その他特定目的基金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ついて、ふるさと応援基金に積立を行ったうえで寄附目的応じた事業に活用する。一般廃棄物最終処分場及び新清掃センター建設事業の財源として、公共施設等総合管理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令和３年度は、産業団地整備事業特別会計からの繰入金の積立等を行ったことから、前年度に比べて約０．４億円増加している。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減債基金、ふるさと納税に伴うふるさと応援基金を繰り入れたうえで、なお不足が生じる場合は財政調整基金から繰入を行っていく。また繰入を行った分について、標準財政規模の２０％を目安に計画的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令和３年度は利子分の積立のみを行っており、ほぼ横ばいとなっている。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借換債の発行を抑制するため、減債基金の繰入を予定している。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47312447</v>
      </c>
      <c r="BO4" s="375"/>
      <c r="BP4" s="375"/>
      <c r="BQ4" s="375"/>
      <c r="BR4" s="375"/>
      <c r="BS4" s="375"/>
      <c r="BT4" s="375"/>
      <c r="BU4" s="376"/>
      <c r="BV4" s="374">
        <v>47114225</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13.7</v>
      </c>
      <c r="CU4" s="381"/>
      <c r="CV4" s="381"/>
      <c r="CW4" s="381"/>
      <c r="CX4" s="381"/>
      <c r="CY4" s="381"/>
      <c r="CZ4" s="381"/>
      <c r="DA4" s="382"/>
      <c r="DB4" s="380">
        <v>9.5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1">
        <v>44686519</v>
      </c>
      <c r="BO5" s="412"/>
      <c r="BP5" s="412"/>
      <c r="BQ5" s="412"/>
      <c r="BR5" s="412"/>
      <c r="BS5" s="412"/>
      <c r="BT5" s="412"/>
      <c r="BU5" s="413"/>
      <c r="BV5" s="411">
        <v>44627785</v>
      </c>
      <c r="BW5" s="412"/>
      <c r="BX5" s="412"/>
      <c r="BY5" s="412"/>
      <c r="BZ5" s="412"/>
      <c r="CA5" s="412"/>
      <c r="CB5" s="412"/>
      <c r="CC5" s="413"/>
      <c r="CD5" s="414" t="s">
        <v>96</v>
      </c>
      <c r="CE5" s="367"/>
      <c r="CF5" s="367"/>
      <c r="CG5" s="367"/>
      <c r="CH5" s="367"/>
      <c r="CI5" s="367"/>
      <c r="CJ5" s="367"/>
      <c r="CK5" s="367"/>
      <c r="CL5" s="367"/>
      <c r="CM5" s="367"/>
      <c r="CN5" s="367"/>
      <c r="CO5" s="367"/>
      <c r="CP5" s="367"/>
      <c r="CQ5" s="367"/>
      <c r="CR5" s="367"/>
      <c r="CS5" s="415"/>
      <c r="CT5" s="408">
        <v>91.2</v>
      </c>
      <c r="CU5" s="409"/>
      <c r="CV5" s="409"/>
      <c r="CW5" s="409"/>
      <c r="CX5" s="409"/>
      <c r="CY5" s="409"/>
      <c r="CZ5" s="409"/>
      <c r="DA5" s="410"/>
      <c r="DB5" s="408">
        <v>94.6</v>
      </c>
      <c r="DC5" s="409"/>
      <c r="DD5" s="409"/>
      <c r="DE5" s="409"/>
      <c r="DF5" s="409"/>
      <c r="DG5" s="409"/>
      <c r="DH5" s="409"/>
      <c r="DI5" s="410"/>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1">
        <v>2625928</v>
      </c>
      <c r="BO6" s="412"/>
      <c r="BP6" s="412"/>
      <c r="BQ6" s="412"/>
      <c r="BR6" s="412"/>
      <c r="BS6" s="412"/>
      <c r="BT6" s="412"/>
      <c r="BU6" s="413"/>
      <c r="BV6" s="411">
        <v>2486440</v>
      </c>
      <c r="BW6" s="412"/>
      <c r="BX6" s="412"/>
      <c r="BY6" s="412"/>
      <c r="BZ6" s="412"/>
      <c r="CA6" s="412"/>
      <c r="CB6" s="412"/>
      <c r="CC6" s="413"/>
      <c r="CD6" s="414" t="s">
        <v>103</v>
      </c>
      <c r="CE6" s="367"/>
      <c r="CF6" s="367"/>
      <c r="CG6" s="367"/>
      <c r="CH6" s="367"/>
      <c r="CI6" s="367"/>
      <c r="CJ6" s="367"/>
      <c r="CK6" s="367"/>
      <c r="CL6" s="367"/>
      <c r="CM6" s="367"/>
      <c r="CN6" s="367"/>
      <c r="CO6" s="367"/>
      <c r="CP6" s="367"/>
      <c r="CQ6" s="367"/>
      <c r="CR6" s="367"/>
      <c r="CS6" s="415"/>
      <c r="CT6" s="447">
        <v>96.1</v>
      </c>
      <c r="CU6" s="448"/>
      <c r="CV6" s="448"/>
      <c r="CW6" s="448"/>
      <c r="CX6" s="448"/>
      <c r="CY6" s="448"/>
      <c r="CZ6" s="448"/>
      <c r="DA6" s="449"/>
      <c r="DB6" s="447">
        <v>100</v>
      </c>
      <c r="DC6" s="448"/>
      <c r="DD6" s="448"/>
      <c r="DE6" s="448"/>
      <c r="DF6" s="448"/>
      <c r="DG6" s="448"/>
      <c r="DH6" s="448"/>
      <c r="DI6" s="449"/>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1">
        <v>249984</v>
      </c>
      <c r="BO7" s="412"/>
      <c r="BP7" s="412"/>
      <c r="BQ7" s="412"/>
      <c r="BR7" s="412"/>
      <c r="BS7" s="412"/>
      <c r="BT7" s="412"/>
      <c r="BU7" s="413"/>
      <c r="BV7" s="411">
        <v>905426</v>
      </c>
      <c r="BW7" s="412"/>
      <c r="BX7" s="412"/>
      <c r="BY7" s="412"/>
      <c r="BZ7" s="412"/>
      <c r="CA7" s="412"/>
      <c r="CB7" s="412"/>
      <c r="CC7" s="413"/>
      <c r="CD7" s="414" t="s">
        <v>107</v>
      </c>
      <c r="CE7" s="367"/>
      <c r="CF7" s="367"/>
      <c r="CG7" s="367"/>
      <c r="CH7" s="367"/>
      <c r="CI7" s="367"/>
      <c r="CJ7" s="367"/>
      <c r="CK7" s="367"/>
      <c r="CL7" s="367"/>
      <c r="CM7" s="367"/>
      <c r="CN7" s="367"/>
      <c r="CO7" s="367"/>
      <c r="CP7" s="367"/>
      <c r="CQ7" s="367"/>
      <c r="CR7" s="367"/>
      <c r="CS7" s="415"/>
      <c r="CT7" s="411">
        <v>17362674</v>
      </c>
      <c r="CU7" s="412"/>
      <c r="CV7" s="412"/>
      <c r="CW7" s="412"/>
      <c r="CX7" s="412"/>
      <c r="CY7" s="412"/>
      <c r="CZ7" s="412"/>
      <c r="DA7" s="413"/>
      <c r="DB7" s="411">
        <v>16556231</v>
      </c>
      <c r="DC7" s="412"/>
      <c r="DD7" s="412"/>
      <c r="DE7" s="412"/>
      <c r="DF7" s="412"/>
      <c r="DG7" s="412"/>
      <c r="DH7" s="412"/>
      <c r="DI7" s="413"/>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1">
        <v>2375944</v>
      </c>
      <c r="BO8" s="412"/>
      <c r="BP8" s="412"/>
      <c r="BQ8" s="412"/>
      <c r="BR8" s="412"/>
      <c r="BS8" s="412"/>
      <c r="BT8" s="412"/>
      <c r="BU8" s="413"/>
      <c r="BV8" s="411">
        <v>1581014</v>
      </c>
      <c r="BW8" s="412"/>
      <c r="BX8" s="412"/>
      <c r="BY8" s="412"/>
      <c r="BZ8" s="412"/>
      <c r="CA8" s="412"/>
      <c r="CB8" s="412"/>
      <c r="CC8" s="413"/>
      <c r="CD8" s="414" t="s">
        <v>111</v>
      </c>
      <c r="CE8" s="367"/>
      <c r="CF8" s="367"/>
      <c r="CG8" s="367"/>
      <c r="CH8" s="367"/>
      <c r="CI8" s="367"/>
      <c r="CJ8" s="367"/>
      <c r="CK8" s="367"/>
      <c r="CL8" s="367"/>
      <c r="CM8" s="367"/>
      <c r="CN8" s="367"/>
      <c r="CO8" s="367"/>
      <c r="CP8" s="367"/>
      <c r="CQ8" s="367"/>
      <c r="CR8" s="367"/>
      <c r="CS8" s="415"/>
      <c r="CT8" s="450">
        <v>0.9</v>
      </c>
      <c r="CU8" s="451"/>
      <c r="CV8" s="451"/>
      <c r="CW8" s="451"/>
      <c r="CX8" s="451"/>
      <c r="CY8" s="451"/>
      <c r="CZ8" s="451"/>
      <c r="DA8" s="452"/>
      <c r="DB8" s="450">
        <v>0.92</v>
      </c>
      <c r="DC8" s="451"/>
      <c r="DD8" s="451"/>
      <c r="DE8" s="451"/>
      <c r="DF8" s="451"/>
      <c r="DG8" s="451"/>
      <c r="DH8" s="451"/>
      <c r="DI8" s="452"/>
    </row>
    <row r="9" spans="1:119" ht="18.75" customHeight="1" thickBot="1" x14ac:dyDescent="0.2">
      <c r="A9" s="178"/>
      <c r="B9" s="405" t="s">
        <v>112</v>
      </c>
      <c r="C9" s="406"/>
      <c r="D9" s="406"/>
      <c r="E9" s="406"/>
      <c r="F9" s="406"/>
      <c r="G9" s="406"/>
      <c r="H9" s="406"/>
      <c r="I9" s="406"/>
      <c r="J9" s="406"/>
      <c r="K9" s="453"/>
      <c r="L9" s="454" t="s">
        <v>113</v>
      </c>
      <c r="M9" s="455"/>
      <c r="N9" s="455"/>
      <c r="O9" s="455"/>
      <c r="P9" s="455"/>
      <c r="Q9" s="456"/>
      <c r="R9" s="457">
        <v>64264</v>
      </c>
      <c r="S9" s="458"/>
      <c r="T9" s="458"/>
      <c r="U9" s="458"/>
      <c r="V9" s="459"/>
      <c r="W9" s="368" t="s">
        <v>114</v>
      </c>
      <c r="X9" s="369"/>
      <c r="Y9" s="369"/>
      <c r="Z9" s="369"/>
      <c r="AA9" s="369"/>
      <c r="AB9" s="369"/>
      <c r="AC9" s="369"/>
      <c r="AD9" s="369"/>
      <c r="AE9" s="369"/>
      <c r="AF9" s="369"/>
      <c r="AG9" s="369"/>
      <c r="AH9" s="369"/>
      <c r="AI9" s="369"/>
      <c r="AJ9" s="369"/>
      <c r="AK9" s="369"/>
      <c r="AL9" s="370"/>
      <c r="AM9" s="439" t="s">
        <v>115</v>
      </c>
      <c r="AN9" s="440"/>
      <c r="AO9" s="440"/>
      <c r="AP9" s="440"/>
      <c r="AQ9" s="440"/>
      <c r="AR9" s="440"/>
      <c r="AS9" s="440"/>
      <c r="AT9" s="441"/>
      <c r="AU9" s="442" t="s">
        <v>109</v>
      </c>
      <c r="AV9" s="443"/>
      <c r="AW9" s="443"/>
      <c r="AX9" s="443"/>
      <c r="AY9" s="444" t="s">
        <v>116</v>
      </c>
      <c r="AZ9" s="445"/>
      <c r="BA9" s="445"/>
      <c r="BB9" s="445"/>
      <c r="BC9" s="445"/>
      <c r="BD9" s="445"/>
      <c r="BE9" s="445"/>
      <c r="BF9" s="445"/>
      <c r="BG9" s="445"/>
      <c r="BH9" s="445"/>
      <c r="BI9" s="445"/>
      <c r="BJ9" s="445"/>
      <c r="BK9" s="445"/>
      <c r="BL9" s="445"/>
      <c r="BM9" s="446"/>
      <c r="BN9" s="411">
        <v>794930</v>
      </c>
      <c r="BO9" s="412"/>
      <c r="BP9" s="412"/>
      <c r="BQ9" s="412"/>
      <c r="BR9" s="412"/>
      <c r="BS9" s="412"/>
      <c r="BT9" s="412"/>
      <c r="BU9" s="413"/>
      <c r="BV9" s="411">
        <v>-65586</v>
      </c>
      <c r="BW9" s="412"/>
      <c r="BX9" s="412"/>
      <c r="BY9" s="412"/>
      <c r="BZ9" s="412"/>
      <c r="CA9" s="412"/>
      <c r="CB9" s="412"/>
      <c r="CC9" s="413"/>
      <c r="CD9" s="414" t="s">
        <v>117</v>
      </c>
      <c r="CE9" s="367"/>
      <c r="CF9" s="367"/>
      <c r="CG9" s="367"/>
      <c r="CH9" s="367"/>
      <c r="CI9" s="367"/>
      <c r="CJ9" s="367"/>
      <c r="CK9" s="367"/>
      <c r="CL9" s="367"/>
      <c r="CM9" s="367"/>
      <c r="CN9" s="367"/>
      <c r="CO9" s="367"/>
      <c r="CP9" s="367"/>
      <c r="CQ9" s="367"/>
      <c r="CR9" s="367"/>
      <c r="CS9" s="415"/>
      <c r="CT9" s="408">
        <v>6.8</v>
      </c>
      <c r="CU9" s="409"/>
      <c r="CV9" s="409"/>
      <c r="CW9" s="409"/>
      <c r="CX9" s="409"/>
      <c r="CY9" s="409"/>
      <c r="CZ9" s="409"/>
      <c r="DA9" s="410"/>
      <c r="DB9" s="408">
        <v>7.2</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3"/>
      <c r="L10" s="460" t="s">
        <v>118</v>
      </c>
      <c r="M10" s="440"/>
      <c r="N10" s="440"/>
      <c r="O10" s="440"/>
      <c r="P10" s="440"/>
      <c r="Q10" s="441"/>
      <c r="R10" s="461">
        <v>66165</v>
      </c>
      <c r="S10" s="462"/>
      <c r="T10" s="462"/>
      <c r="U10" s="462"/>
      <c r="V10" s="463"/>
      <c r="W10" s="399"/>
      <c r="X10" s="400"/>
      <c r="Y10" s="400"/>
      <c r="Z10" s="400"/>
      <c r="AA10" s="400"/>
      <c r="AB10" s="400"/>
      <c r="AC10" s="400"/>
      <c r="AD10" s="400"/>
      <c r="AE10" s="400"/>
      <c r="AF10" s="400"/>
      <c r="AG10" s="400"/>
      <c r="AH10" s="400"/>
      <c r="AI10" s="400"/>
      <c r="AJ10" s="400"/>
      <c r="AK10" s="400"/>
      <c r="AL10" s="403"/>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1">
        <v>36495</v>
      </c>
      <c r="BO10" s="412"/>
      <c r="BP10" s="412"/>
      <c r="BQ10" s="412"/>
      <c r="BR10" s="412"/>
      <c r="BS10" s="412"/>
      <c r="BT10" s="412"/>
      <c r="BU10" s="413"/>
      <c r="BV10" s="411">
        <v>475</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3"/>
      <c r="L11" s="464" t="s">
        <v>123</v>
      </c>
      <c r="M11" s="465"/>
      <c r="N11" s="465"/>
      <c r="O11" s="465"/>
      <c r="P11" s="465"/>
      <c r="Q11" s="466"/>
      <c r="R11" s="467" t="s">
        <v>124</v>
      </c>
      <c r="S11" s="468"/>
      <c r="T11" s="468"/>
      <c r="U11" s="468"/>
      <c r="V11" s="469"/>
      <c r="W11" s="399"/>
      <c r="X11" s="400"/>
      <c r="Y11" s="400"/>
      <c r="Z11" s="400"/>
      <c r="AA11" s="400"/>
      <c r="AB11" s="400"/>
      <c r="AC11" s="400"/>
      <c r="AD11" s="400"/>
      <c r="AE11" s="400"/>
      <c r="AF11" s="400"/>
      <c r="AG11" s="400"/>
      <c r="AH11" s="400"/>
      <c r="AI11" s="400"/>
      <c r="AJ11" s="400"/>
      <c r="AK11" s="400"/>
      <c r="AL11" s="403"/>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1">
        <v>179400</v>
      </c>
      <c r="BO11" s="412"/>
      <c r="BP11" s="412"/>
      <c r="BQ11" s="412"/>
      <c r="BR11" s="412"/>
      <c r="BS11" s="412"/>
      <c r="BT11" s="412"/>
      <c r="BU11" s="413"/>
      <c r="BV11" s="411">
        <v>145500</v>
      </c>
      <c r="BW11" s="412"/>
      <c r="BX11" s="412"/>
      <c r="BY11" s="412"/>
      <c r="BZ11" s="412"/>
      <c r="CA11" s="412"/>
      <c r="CB11" s="412"/>
      <c r="CC11" s="413"/>
      <c r="CD11" s="414" t="s">
        <v>128</v>
      </c>
      <c r="CE11" s="367"/>
      <c r="CF11" s="367"/>
      <c r="CG11" s="367"/>
      <c r="CH11" s="367"/>
      <c r="CI11" s="367"/>
      <c r="CJ11" s="367"/>
      <c r="CK11" s="367"/>
      <c r="CL11" s="367"/>
      <c r="CM11" s="367"/>
      <c r="CN11" s="367"/>
      <c r="CO11" s="367"/>
      <c r="CP11" s="367"/>
      <c r="CQ11" s="367"/>
      <c r="CR11" s="367"/>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64333</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94</v>
      </c>
      <c r="AV12" s="443"/>
      <c r="AW12" s="443"/>
      <c r="AX12" s="443"/>
      <c r="AY12" s="444" t="s">
        <v>135</v>
      </c>
      <c r="AZ12" s="445"/>
      <c r="BA12" s="445"/>
      <c r="BB12" s="445"/>
      <c r="BC12" s="445"/>
      <c r="BD12" s="445"/>
      <c r="BE12" s="445"/>
      <c r="BF12" s="445"/>
      <c r="BG12" s="445"/>
      <c r="BH12" s="445"/>
      <c r="BI12" s="445"/>
      <c r="BJ12" s="445"/>
      <c r="BK12" s="445"/>
      <c r="BL12" s="445"/>
      <c r="BM12" s="446"/>
      <c r="BN12" s="411">
        <v>0</v>
      </c>
      <c r="BO12" s="412"/>
      <c r="BP12" s="412"/>
      <c r="BQ12" s="412"/>
      <c r="BR12" s="412"/>
      <c r="BS12" s="412"/>
      <c r="BT12" s="412"/>
      <c r="BU12" s="413"/>
      <c r="BV12" s="411">
        <v>164432</v>
      </c>
      <c r="BW12" s="412"/>
      <c r="BX12" s="412"/>
      <c r="BY12" s="412"/>
      <c r="BZ12" s="412"/>
      <c r="CA12" s="412"/>
      <c r="CB12" s="412"/>
      <c r="CC12" s="413"/>
      <c r="CD12" s="414" t="s">
        <v>136</v>
      </c>
      <c r="CE12" s="367"/>
      <c r="CF12" s="367"/>
      <c r="CG12" s="367"/>
      <c r="CH12" s="367"/>
      <c r="CI12" s="367"/>
      <c r="CJ12" s="367"/>
      <c r="CK12" s="367"/>
      <c r="CL12" s="367"/>
      <c r="CM12" s="367"/>
      <c r="CN12" s="367"/>
      <c r="CO12" s="367"/>
      <c r="CP12" s="367"/>
      <c r="CQ12" s="367"/>
      <c r="CR12" s="367"/>
      <c r="CS12" s="415"/>
      <c r="CT12" s="450" t="s">
        <v>137</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63383</v>
      </c>
      <c r="S13" s="495"/>
      <c r="T13" s="495"/>
      <c r="U13" s="495"/>
      <c r="V13" s="496"/>
      <c r="W13" s="426" t="s">
        <v>139</v>
      </c>
      <c r="X13" s="427"/>
      <c r="Y13" s="427"/>
      <c r="Z13" s="427"/>
      <c r="AA13" s="427"/>
      <c r="AB13" s="417"/>
      <c r="AC13" s="461">
        <v>490</v>
      </c>
      <c r="AD13" s="462"/>
      <c r="AE13" s="462"/>
      <c r="AF13" s="462"/>
      <c r="AG13" s="504"/>
      <c r="AH13" s="461">
        <v>615</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1">
        <v>1010825</v>
      </c>
      <c r="BO13" s="412"/>
      <c r="BP13" s="412"/>
      <c r="BQ13" s="412"/>
      <c r="BR13" s="412"/>
      <c r="BS13" s="412"/>
      <c r="BT13" s="412"/>
      <c r="BU13" s="413"/>
      <c r="BV13" s="411">
        <v>-84043</v>
      </c>
      <c r="BW13" s="412"/>
      <c r="BX13" s="412"/>
      <c r="BY13" s="412"/>
      <c r="BZ13" s="412"/>
      <c r="CA13" s="412"/>
      <c r="CB13" s="412"/>
      <c r="CC13" s="413"/>
      <c r="CD13" s="414" t="s">
        <v>143</v>
      </c>
      <c r="CE13" s="367"/>
      <c r="CF13" s="367"/>
      <c r="CG13" s="367"/>
      <c r="CH13" s="367"/>
      <c r="CI13" s="367"/>
      <c r="CJ13" s="367"/>
      <c r="CK13" s="367"/>
      <c r="CL13" s="367"/>
      <c r="CM13" s="367"/>
      <c r="CN13" s="367"/>
      <c r="CO13" s="367"/>
      <c r="CP13" s="367"/>
      <c r="CQ13" s="367"/>
      <c r="CR13" s="367"/>
      <c r="CS13" s="415"/>
      <c r="CT13" s="408">
        <v>5.3</v>
      </c>
      <c r="CU13" s="409"/>
      <c r="CV13" s="409"/>
      <c r="CW13" s="409"/>
      <c r="CX13" s="409"/>
      <c r="CY13" s="409"/>
      <c r="CZ13" s="409"/>
      <c r="DA13" s="410"/>
      <c r="DB13" s="408">
        <v>6.1</v>
      </c>
      <c r="DC13" s="409"/>
      <c r="DD13" s="409"/>
      <c r="DE13" s="409"/>
      <c r="DF13" s="409"/>
      <c r="DG13" s="409"/>
      <c r="DH13" s="409"/>
      <c r="DI13" s="410"/>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64970</v>
      </c>
      <c r="S14" s="495"/>
      <c r="T14" s="495"/>
      <c r="U14" s="495"/>
      <c r="V14" s="496"/>
      <c r="W14" s="401"/>
      <c r="X14" s="402"/>
      <c r="Y14" s="402"/>
      <c r="Z14" s="402"/>
      <c r="AA14" s="402"/>
      <c r="AB14" s="391"/>
      <c r="AC14" s="497">
        <v>1.6</v>
      </c>
      <c r="AD14" s="498"/>
      <c r="AE14" s="498"/>
      <c r="AF14" s="498"/>
      <c r="AG14" s="499"/>
      <c r="AH14" s="497">
        <v>1.9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1"/>
      <c r="BO14" s="412"/>
      <c r="BP14" s="412"/>
      <c r="BQ14" s="412"/>
      <c r="BR14" s="412"/>
      <c r="BS14" s="412"/>
      <c r="BT14" s="412"/>
      <c r="BU14" s="413"/>
      <c r="BV14" s="411"/>
      <c r="BW14" s="412"/>
      <c r="BX14" s="412"/>
      <c r="BY14" s="412"/>
      <c r="BZ14" s="412"/>
      <c r="CA14" s="412"/>
      <c r="CB14" s="412"/>
      <c r="CC14" s="413"/>
      <c r="CD14" s="505" t="s">
        <v>145</v>
      </c>
      <c r="CE14" s="506"/>
      <c r="CF14" s="506"/>
      <c r="CG14" s="506"/>
      <c r="CH14" s="506"/>
      <c r="CI14" s="506"/>
      <c r="CJ14" s="506"/>
      <c r="CK14" s="506"/>
      <c r="CL14" s="506"/>
      <c r="CM14" s="506"/>
      <c r="CN14" s="506"/>
      <c r="CO14" s="506"/>
      <c r="CP14" s="506"/>
      <c r="CQ14" s="506"/>
      <c r="CR14" s="506"/>
      <c r="CS14" s="507"/>
      <c r="CT14" s="508" t="s">
        <v>146</v>
      </c>
      <c r="CU14" s="509"/>
      <c r="CV14" s="509"/>
      <c r="CW14" s="509"/>
      <c r="CX14" s="509"/>
      <c r="CY14" s="509"/>
      <c r="CZ14" s="509"/>
      <c r="DA14" s="510"/>
      <c r="DB14" s="508" t="s">
        <v>147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138</v>
      </c>
      <c r="N15" s="502"/>
      <c r="O15" s="502"/>
      <c r="P15" s="502"/>
      <c r="Q15" s="503"/>
      <c r="R15" s="494">
        <v>63984</v>
      </c>
      <c r="S15" s="495"/>
      <c r="T15" s="495"/>
      <c r="U15" s="495"/>
      <c r="V15" s="496"/>
      <c r="W15" s="426" t="s">
        <v>148</v>
      </c>
      <c r="X15" s="427"/>
      <c r="Y15" s="427"/>
      <c r="Z15" s="427"/>
      <c r="AA15" s="427"/>
      <c r="AB15" s="417"/>
      <c r="AC15" s="461">
        <v>8813</v>
      </c>
      <c r="AD15" s="462"/>
      <c r="AE15" s="462"/>
      <c r="AF15" s="462"/>
      <c r="AG15" s="504"/>
      <c r="AH15" s="461">
        <v>8759</v>
      </c>
      <c r="AI15" s="462"/>
      <c r="AJ15" s="462"/>
      <c r="AK15" s="462"/>
      <c r="AL15" s="463"/>
      <c r="AM15" s="439"/>
      <c r="AN15" s="440"/>
      <c r="AO15" s="440"/>
      <c r="AP15" s="440"/>
      <c r="AQ15" s="440"/>
      <c r="AR15" s="440"/>
      <c r="AS15" s="440"/>
      <c r="AT15" s="441"/>
      <c r="AU15" s="442"/>
      <c r="AV15" s="443"/>
      <c r="AW15" s="443"/>
      <c r="AX15" s="443"/>
      <c r="AY15" s="371" t="s">
        <v>149</v>
      </c>
      <c r="AZ15" s="372"/>
      <c r="BA15" s="372"/>
      <c r="BB15" s="372"/>
      <c r="BC15" s="372"/>
      <c r="BD15" s="372"/>
      <c r="BE15" s="372"/>
      <c r="BF15" s="372"/>
      <c r="BG15" s="372"/>
      <c r="BH15" s="372"/>
      <c r="BI15" s="372"/>
      <c r="BJ15" s="372"/>
      <c r="BK15" s="372"/>
      <c r="BL15" s="372"/>
      <c r="BM15" s="373"/>
      <c r="BN15" s="374">
        <v>11122896</v>
      </c>
      <c r="BO15" s="375"/>
      <c r="BP15" s="375"/>
      <c r="BQ15" s="375"/>
      <c r="BR15" s="375"/>
      <c r="BS15" s="375"/>
      <c r="BT15" s="375"/>
      <c r="BU15" s="376"/>
      <c r="BV15" s="374">
        <v>11302509</v>
      </c>
      <c r="BW15" s="375"/>
      <c r="BX15" s="375"/>
      <c r="BY15" s="375"/>
      <c r="BZ15" s="375"/>
      <c r="CA15" s="375"/>
      <c r="CB15" s="375"/>
      <c r="CC15" s="376"/>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1"/>
      <c r="X16" s="402"/>
      <c r="Y16" s="402"/>
      <c r="Z16" s="402"/>
      <c r="AA16" s="402"/>
      <c r="AB16" s="391"/>
      <c r="AC16" s="497">
        <v>28</v>
      </c>
      <c r="AD16" s="498"/>
      <c r="AE16" s="498"/>
      <c r="AF16" s="498"/>
      <c r="AG16" s="499"/>
      <c r="AH16" s="497">
        <v>27.1</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1">
        <v>12766284</v>
      </c>
      <c r="BO16" s="412"/>
      <c r="BP16" s="412"/>
      <c r="BQ16" s="412"/>
      <c r="BR16" s="412"/>
      <c r="BS16" s="412"/>
      <c r="BT16" s="412"/>
      <c r="BU16" s="413"/>
      <c r="BV16" s="411">
        <v>12396615</v>
      </c>
      <c r="BW16" s="412"/>
      <c r="BX16" s="412"/>
      <c r="BY16" s="412"/>
      <c r="BZ16" s="412"/>
      <c r="CA16" s="412"/>
      <c r="CB16" s="412"/>
      <c r="CC16" s="413"/>
      <c r="CD16" s="191"/>
      <c r="CE16" s="524"/>
      <c r="CF16" s="524"/>
      <c r="CG16" s="524"/>
      <c r="CH16" s="524"/>
      <c r="CI16" s="524"/>
      <c r="CJ16" s="524"/>
      <c r="CK16" s="524"/>
      <c r="CL16" s="524"/>
      <c r="CM16" s="524"/>
      <c r="CN16" s="524"/>
      <c r="CO16" s="524"/>
      <c r="CP16" s="524"/>
      <c r="CQ16" s="524"/>
      <c r="CR16" s="524"/>
      <c r="CS16" s="525"/>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22186</v>
      </c>
      <c r="AD17" s="462"/>
      <c r="AE17" s="462"/>
      <c r="AF17" s="462"/>
      <c r="AG17" s="504"/>
      <c r="AH17" s="461">
        <v>22957</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1">
        <v>14276220</v>
      </c>
      <c r="BO17" s="412"/>
      <c r="BP17" s="412"/>
      <c r="BQ17" s="412"/>
      <c r="BR17" s="412"/>
      <c r="BS17" s="412"/>
      <c r="BT17" s="412"/>
      <c r="BU17" s="413"/>
      <c r="BV17" s="411">
        <v>14528993</v>
      </c>
      <c r="BW17" s="412"/>
      <c r="BX17" s="412"/>
      <c r="BY17" s="412"/>
      <c r="BZ17" s="412"/>
      <c r="CA17" s="412"/>
      <c r="CB17" s="412"/>
      <c r="CC17" s="413"/>
      <c r="CD17" s="191"/>
      <c r="CE17" s="524"/>
      <c r="CF17" s="524"/>
      <c r="CG17" s="524"/>
      <c r="CH17" s="524"/>
      <c r="CI17" s="524"/>
      <c r="CJ17" s="524"/>
      <c r="CK17" s="524"/>
      <c r="CL17" s="524"/>
      <c r="CM17" s="524"/>
      <c r="CN17" s="524"/>
      <c r="CO17" s="524"/>
      <c r="CP17" s="524"/>
      <c r="CQ17" s="524"/>
      <c r="CR17" s="524"/>
      <c r="CS17" s="525"/>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2" t="s">
        <v>158</v>
      </c>
      <c r="C18" s="453"/>
      <c r="D18" s="453"/>
      <c r="E18" s="533"/>
      <c r="F18" s="533"/>
      <c r="G18" s="533"/>
      <c r="H18" s="533"/>
      <c r="I18" s="533"/>
      <c r="J18" s="533"/>
      <c r="K18" s="533"/>
      <c r="L18" s="534">
        <v>251.41</v>
      </c>
      <c r="M18" s="534"/>
      <c r="N18" s="534"/>
      <c r="O18" s="534"/>
      <c r="P18" s="534"/>
      <c r="Q18" s="534"/>
      <c r="R18" s="535"/>
      <c r="S18" s="535"/>
      <c r="T18" s="535"/>
      <c r="U18" s="535"/>
      <c r="V18" s="536"/>
      <c r="W18" s="428"/>
      <c r="X18" s="429"/>
      <c r="Y18" s="429"/>
      <c r="Z18" s="429"/>
      <c r="AA18" s="429"/>
      <c r="AB18" s="420"/>
      <c r="AC18" s="537">
        <v>70.5</v>
      </c>
      <c r="AD18" s="538"/>
      <c r="AE18" s="538"/>
      <c r="AF18" s="538"/>
      <c r="AG18" s="539"/>
      <c r="AH18" s="537">
        <v>71</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1">
        <v>16117537</v>
      </c>
      <c r="BO18" s="412"/>
      <c r="BP18" s="412"/>
      <c r="BQ18" s="412"/>
      <c r="BR18" s="412"/>
      <c r="BS18" s="412"/>
      <c r="BT18" s="412"/>
      <c r="BU18" s="413"/>
      <c r="BV18" s="411">
        <v>15756252</v>
      </c>
      <c r="BW18" s="412"/>
      <c r="BX18" s="412"/>
      <c r="BY18" s="412"/>
      <c r="BZ18" s="412"/>
      <c r="CA18" s="412"/>
      <c r="CB18" s="412"/>
      <c r="CC18" s="413"/>
      <c r="CD18" s="191"/>
      <c r="CE18" s="524"/>
      <c r="CF18" s="524"/>
      <c r="CG18" s="524"/>
      <c r="CH18" s="524"/>
      <c r="CI18" s="524"/>
      <c r="CJ18" s="524"/>
      <c r="CK18" s="524"/>
      <c r="CL18" s="524"/>
      <c r="CM18" s="524"/>
      <c r="CN18" s="524"/>
      <c r="CO18" s="524"/>
      <c r="CP18" s="524"/>
      <c r="CQ18" s="524"/>
      <c r="CR18" s="524"/>
      <c r="CS18" s="525"/>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2" t="s">
        <v>160</v>
      </c>
      <c r="C19" s="453"/>
      <c r="D19" s="453"/>
      <c r="E19" s="533"/>
      <c r="F19" s="533"/>
      <c r="G19" s="533"/>
      <c r="H19" s="533"/>
      <c r="I19" s="533"/>
      <c r="J19" s="533"/>
      <c r="K19" s="533"/>
      <c r="L19" s="541">
        <v>256</v>
      </c>
      <c r="M19" s="541"/>
      <c r="N19" s="541"/>
      <c r="O19" s="541"/>
      <c r="P19" s="541"/>
      <c r="Q19" s="541"/>
      <c r="R19" s="542"/>
      <c r="S19" s="542"/>
      <c r="T19" s="542"/>
      <c r="U19" s="542"/>
      <c r="V19" s="543"/>
      <c r="W19" s="368"/>
      <c r="X19" s="369"/>
      <c r="Y19" s="369"/>
      <c r="Z19" s="369"/>
      <c r="AA19" s="369"/>
      <c r="AB19" s="369"/>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1">
        <v>27590769</v>
      </c>
      <c r="BO19" s="412"/>
      <c r="BP19" s="412"/>
      <c r="BQ19" s="412"/>
      <c r="BR19" s="412"/>
      <c r="BS19" s="412"/>
      <c r="BT19" s="412"/>
      <c r="BU19" s="413"/>
      <c r="BV19" s="411">
        <v>25370160</v>
      </c>
      <c r="BW19" s="412"/>
      <c r="BX19" s="412"/>
      <c r="BY19" s="412"/>
      <c r="BZ19" s="412"/>
      <c r="CA19" s="412"/>
      <c r="CB19" s="412"/>
      <c r="CC19" s="413"/>
      <c r="CD19" s="191"/>
      <c r="CE19" s="524"/>
      <c r="CF19" s="524"/>
      <c r="CG19" s="524"/>
      <c r="CH19" s="524"/>
      <c r="CI19" s="524"/>
      <c r="CJ19" s="524"/>
      <c r="CK19" s="524"/>
      <c r="CL19" s="524"/>
      <c r="CM19" s="524"/>
      <c r="CN19" s="524"/>
      <c r="CO19" s="524"/>
      <c r="CP19" s="524"/>
      <c r="CQ19" s="524"/>
      <c r="CR19" s="524"/>
      <c r="CS19" s="525"/>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2" t="s">
        <v>162</v>
      </c>
      <c r="C20" s="453"/>
      <c r="D20" s="453"/>
      <c r="E20" s="533"/>
      <c r="F20" s="533"/>
      <c r="G20" s="533"/>
      <c r="H20" s="533"/>
      <c r="I20" s="533"/>
      <c r="J20" s="533"/>
      <c r="K20" s="533"/>
      <c r="L20" s="541">
        <v>27849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1"/>
      <c r="BO20" s="412"/>
      <c r="BP20" s="412"/>
      <c r="BQ20" s="412"/>
      <c r="BR20" s="412"/>
      <c r="BS20" s="412"/>
      <c r="BT20" s="412"/>
      <c r="BU20" s="413"/>
      <c r="BV20" s="411"/>
      <c r="BW20" s="412"/>
      <c r="BX20" s="412"/>
      <c r="BY20" s="412"/>
      <c r="BZ20" s="412"/>
      <c r="CA20" s="412"/>
      <c r="CB20" s="412"/>
      <c r="CC20" s="413"/>
      <c r="CD20" s="191"/>
      <c r="CE20" s="524"/>
      <c r="CF20" s="524"/>
      <c r="CG20" s="524"/>
      <c r="CH20" s="524"/>
      <c r="CI20" s="524"/>
      <c r="CJ20" s="524"/>
      <c r="CK20" s="524"/>
      <c r="CL20" s="524"/>
      <c r="CM20" s="524"/>
      <c r="CN20" s="524"/>
      <c r="CO20" s="524"/>
      <c r="CP20" s="524"/>
      <c r="CQ20" s="524"/>
      <c r="CR20" s="524"/>
      <c r="CS20" s="525"/>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1" t="s">
        <v>170</v>
      </c>
      <c r="AZ22" s="372"/>
      <c r="BA22" s="372"/>
      <c r="BB22" s="372"/>
      <c r="BC22" s="372"/>
      <c r="BD22" s="372"/>
      <c r="BE22" s="372"/>
      <c r="BF22" s="372"/>
      <c r="BG22" s="372"/>
      <c r="BH22" s="372"/>
      <c r="BI22" s="372"/>
      <c r="BJ22" s="372"/>
      <c r="BK22" s="372"/>
      <c r="BL22" s="372"/>
      <c r="BM22" s="373"/>
      <c r="BN22" s="374">
        <v>27730214</v>
      </c>
      <c r="BO22" s="375"/>
      <c r="BP22" s="375"/>
      <c r="BQ22" s="375"/>
      <c r="BR22" s="375"/>
      <c r="BS22" s="375"/>
      <c r="BT22" s="375"/>
      <c r="BU22" s="376"/>
      <c r="BV22" s="374">
        <v>24884425</v>
      </c>
      <c r="BW22" s="375"/>
      <c r="BX22" s="375"/>
      <c r="BY22" s="375"/>
      <c r="BZ22" s="375"/>
      <c r="CA22" s="375"/>
      <c r="CB22" s="375"/>
      <c r="CC22" s="376"/>
      <c r="CD22" s="191"/>
      <c r="CE22" s="524"/>
      <c r="CF22" s="524"/>
      <c r="CG22" s="524"/>
      <c r="CH22" s="524"/>
      <c r="CI22" s="524"/>
      <c r="CJ22" s="524"/>
      <c r="CK22" s="524"/>
      <c r="CL22" s="524"/>
      <c r="CM22" s="524"/>
      <c r="CN22" s="524"/>
      <c r="CO22" s="524"/>
      <c r="CP22" s="524"/>
      <c r="CQ22" s="524"/>
      <c r="CR22" s="524"/>
      <c r="CS22" s="525"/>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1"/>
      <c r="C23" s="557"/>
      <c r="D23" s="558"/>
      <c r="E23" s="397"/>
      <c r="F23" s="402"/>
      <c r="G23" s="402"/>
      <c r="H23" s="402"/>
      <c r="I23" s="402"/>
      <c r="J23" s="402"/>
      <c r="K23" s="391"/>
      <c r="L23" s="397"/>
      <c r="M23" s="402"/>
      <c r="N23" s="402"/>
      <c r="O23" s="402"/>
      <c r="P23" s="391"/>
      <c r="Q23" s="588"/>
      <c r="R23" s="589"/>
      <c r="S23" s="589"/>
      <c r="T23" s="589"/>
      <c r="U23" s="589"/>
      <c r="V23" s="590"/>
      <c r="W23" s="556"/>
      <c r="X23" s="557"/>
      <c r="Y23" s="558"/>
      <c r="Z23" s="397"/>
      <c r="AA23" s="402"/>
      <c r="AB23" s="402"/>
      <c r="AC23" s="402"/>
      <c r="AD23" s="402"/>
      <c r="AE23" s="402"/>
      <c r="AF23" s="402"/>
      <c r="AG23" s="391"/>
      <c r="AH23" s="397"/>
      <c r="AI23" s="402"/>
      <c r="AJ23" s="402"/>
      <c r="AK23" s="402"/>
      <c r="AL23" s="391"/>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1">
        <v>16626391</v>
      </c>
      <c r="BO23" s="412"/>
      <c r="BP23" s="412"/>
      <c r="BQ23" s="412"/>
      <c r="BR23" s="412"/>
      <c r="BS23" s="412"/>
      <c r="BT23" s="412"/>
      <c r="BU23" s="413"/>
      <c r="BV23" s="411">
        <v>15141685</v>
      </c>
      <c r="BW23" s="412"/>
      <c r="BX23" s="412"/>
      <c r="BY23" s="412"/>
      <c r="BZ23" s="412"/>
      <c r="CA23" s="412"/>
      <c r="CB23" s="412"/>
      <c r="CC23" s="413"/>
      <c r="CD23" s="191"/>
      <c r="CE23" s="524"/>
      <c r="CF23" s="524"/>
      <c r="CG23" s="524"/>
      <c r="CH23" s="524"/>
      <c r="CI23" s="524"/>
      <c r="CJ23" s="524"/>
      <c r="CK23" s="524"/>
      <c r="CL23" s="524"/>
      <c r="CM23" s="524"/>
      <c r="CN23" s="524"/>
      <c r="CO23" s="524"/>
      <c r="CP23" s="524"/>
      <c r="CQ23" s="524"/>
      <c r="CR23" s="524"/>
      <c r="CS23" s="525"/>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9200</v>
      </c>
      <c r="R24" s="462"/>
      <c r="S24" s="462"/>
      <c r="T24" s="462"/>
      <c r="U24" s="462"/>
      <c r="V24" s="504"/>
      <c r="W24" s="556"/>
      <c r="X24" s="557"/>
      <c r="Y24" s="558"/>
      <c r="Z24" s="460" t="s">
        <v>173</v>
      </c>
      <c r="AA24" s="440"/>
      <c r="AB24" s="440"/>
      <c r="AC24" s="440"/>
      <c r="AD24" s="440"/>
      <c r="AE24" s="440"/>
      <c r="AF24" s="440"/>
      <c r="AG24" s="441"/>
      <c r="AH24" s="461">
        <v>500</v>
      </c>
      <c r="AI24" s="462"/>
      <c r="AJ24" s="462"/>
      <c r="AK24" s="462"/>
      <c r="AL24" s="504"/>
      <c r="AM24" s="461">
        <v>1379000</v>
      </c>
      <c r="AN24" s="462"/>
      <c r="AO24" s="462"/>
      <c r="AP24" s="462"/>
      <c r="AQ24" s="462"/>
      <c r="AR24" s="504"/>
      <c r="AS24" s="461">
        <v>2758</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1">
        <v>17272720</v>
      </c>
      <c r="BO24" s="412"/>
      <c r="BP24" s="412"/>
      <c r="BQ24" s="412"/>
      <c r="BR24" s="412"/>
      <c r="BS24" s="412"/>
      <c r="BT24" s="412"/>
      <c r="BU24" s="413"/>
      <c r="BV24" s="411">
        <v>14616766</v>
      </c>
      <c r="BW24" s="412"/>
      <c r="BX24" s="412"/>
      <c r="BY24" s="412"/>
      <c r="BZ24" s="412"/>
      <c r="CA24" s="412"/>
      <c r="CB24" s="412"/>
      <c r="CC24" s="413"/>
      <c r="CD24" s="191"/>
      <c r="CE24" s="524"/>
      <c r="CF24" s="524"/>
      <c r="CG24" s="524"/>
      <c r="CH24" s="524"/>
      <c r="CI24" s="524"/>
      <c r="CJ24" s="524"/>
      <c r="CK24" s="524"/>
      <c r="CL24" s="524"/>
      <c r="CM24" s="524"/>
      <c r="CN24" s="524"/>
      <c r="CO24" s="524"/>
      <c r="CP24" s="524"/>
      <c r="CQ24" s="524"/>
      <c r="CR24" s="524"/>
      <c r="CS24" s="525"/>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1"/>
      <c r="C25" s="557"/>
      <c r="D25" s="558"/>
      <c r="E25" s="460" t="s">
        <v>175</v>
      </c>
      <c r="F25" s="440"/>
      <c r="G25" s="440"/>
      <c r="H25" s="440"/>
      <c r="I25" s="440"/>
      <c r="J25" s="440"/>
      <c r="K25" s="441"/>
      <c r="L25" s="461">
        <v>2</v>
      </c>
      <c r="M25" s="462"/>
      <c r="N25" s="462"/>
      <c r="O25" s="462"/>
      <c r="P25" s="504"/>
      <c r="Q25" s="461">
        <v>7600</v>
      </c>
      <c r="R25" s="462"/>
      <c r="S25" s="462"/>
      <c r="T25" s="462"/>
      <c r="U25" s="462"/>
      <c r="V25" s="504"/>
      <c r="W25" s="556"/>
      <c r="X25" s="557"/>
      <c r="Y25" s="558"/>
      <c r="Z25" s="460" t="s">
        <v>176</v>
      </c>
      <c r="AA25" s="440"/>
      <c r="AB25" s="440"/>
      <c r="AC25" s="440"/>
      <c r="AD25" s="440"/>
      <c r="AE25" s="440"/>
      <c r="AF25" s="440"/>
      <c r="AG25" s="441"/>
      <c r="AH25" s="461" t="s">
        <v>129</v>
      </c>
      <c r="AI25" s="462"/>
      <c r="AJ25" s="462"/>
      <c r="AK25" s="462"/>
      <c r="AL25" s="504"/>
      <c r="AM25" s="461" t="s">
        <v>177</v>
      </c>
      <c r="AN25" s="462"/>
      <c r="AO25" s="462"/>
      <c r="AP25" s="462"/>
      <c r="AQ25" s="462"/>
      <c r="AR25" s="504"/>
      <c r="AS25" s="461" t="s">
        <v>146</v>
      </c>
      <c r="AT25" s="462"/>
      <c r="AU25" s="462"/>
      <c r="AV25" s="462"/>
      <c r="AW25" s="462"/>
      <c r="AX25" s="463"/>
      <c r="AY25" s="371" t="s">
        <v>178</v>
      </c>
      <c r="AZ25" s="372"/>
      <c r="BA25" s="372"/>
      <c r="BB25" s="372"/>
      <c r="BC25" s="372"/>
      <c r="BD25" s="372"/>
      <c r="BE25" s="372"/>
      <c r="BF25" s="372"/>
      <c r="BG25" s="372"/>
      <c r="BH25" s="372"/>
      <c r="BI25" s="372"/>
      <c r="BJ25" s="372"/>
      <c r="BK25" s="372"/>
      <c r="BL25" s="372"/>
      <c r="BM25" s="373"/>
      <c r="BN25" s="374">
        <v>2699554</v>
      </c>
      <c r="BO25" s="375"/>
      <c r="BP25" s="375"/>
      <c r="BQ25" s="375"/>
      <c r="BR25" s="375"/>
      <c r="BS25" s="375"/>
      <c r="BT25" s="375"/>
      <c r="BU25" s="376"/>
      <c r="BV25" s="374">
        <v>2697208</v>
      </c>
      <c r="BW25" s="375"/>
      <c r="BX25" s="375"/>
      <c r="BY25" s="375"/>
      <c r="BZ25" s="375"/>
      <c r="CA25" s="375"/>
      <c r="CB25" s="375"/>
      <c r="CC25" s="376"/>
      <c r="CD25" s="191"/>
      <c r="CE25" s="524"/>
      <c r="CF25" s="524"/>
      <c r="CG25" s="524"/>
      <c r="CH25" s="524"/>
      <c r="CI25" s="524"/>
      <c r="CJ25" s="524"/>
      <c r="CK25" s="524"/>
      <c r="CL25" s="524"/>
      <c r="CM25" s="524"/>
      <c r="CN25" s="524"/>
      <c r="CO25" s="524"/>
      <c r="CP25" s="524"/>
      <c r="CQ25" s="524"/>
      <c r="CR25" s="524"/>
      <c r="CS25" s="525"/>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6380</v>
      </c>
      <c r="R26" s="462"/>
      <c r="S26" s="462"/>
      <c r="T26" s="462"/>
      <c r="U26" s="462"/>
      <c r="V26" s="504"/>
      <c r="W26" s="556"/>
      <c r="X26" s="557"/>
      <c r="Y26" s="558"/>
      <c r="Z26" s="460" t="s">
        <v>180</v>
      </c>
      <c r="AA26" s="562"/>
      <c r="AB26" s="562"/>
      <c r="AC26" s="562"/>
      <c r="AD26" s="562"/>
      <c r="AE26" s="562"/>
      <c r="AF26" s="562"/>
      <c r="AG26" s="563"/>
      <c r="AH26" s="461">
        <v>16</v>
      </c>
      <c r="AI26" s="462"/>
      <c r="AJ26" s="462"/>
      <c r="AK26" s="462"/>
      <c r="AL26" s="504"/>
      <c r="AM26" s="461">
        <v>44112</v>
      </c>
      <c r="AN26" s="462"/>
      <c r="AO26" s="462"/>
      <c r="AP26" s="462"/>
      <c r="AQ26" s="462"/>
      <c r="AR26" s="504"/>
      <c r="AS26" s="461">
        <v>2757</v>
      </c>
      <c r="AT26" s="462"/>
      <c r="AU26" s="462"/>
      <c r="AV26" s="462"/>
      <c r="AW26" s="462"/>
      <c r="AX26" s="463"/>
      <c r="AY26" s="414" t="s">
        <v>181</v>
      </c>
      <c r="AZ26" s="367"/>
      <c r="BA26" s="367"/>
      <c r="BB26" s="367"/>
      <c r="BC26" s="367"/>
      <c r="BD26" s="367"/>
      <c r="BE26" s="367"/>
      <c r="BF26" s="367"/>
      <c r="BG26" s="367"/>
      <c r="BH26" s="367"/>
      <c r="BI26" s="367"/>
      <c r="BJ26" s="367"/>
      <c r="BK26" s="367"/>
      <c r="BL26" s="367"/>
      <c r="BM26" s="415"/>
      <c r="BN26" s="411" t="s">
        <v>137</v>
      </c>
      <c r="BO26" s="412"/>
      <c r="BP26" s="412"/>
      <c r="BQ26" s="412"/>
      <c r="BR26" s="412"/>
      <c r="BS26" s="412"/>
      <c r="BT26" s="412"/>
      <c r="BU26" s="413"/>
      <c r="BV26" s="411" t="s">
        <v>177</v>
      </c>
      <c r="BW26" s="412"/>
      <c r="BX26" s="412"/>
      <c r="BY26" s="412"/>
      <c r="BZ26" s="412"/>
      <c r="CA26" s="412"/>
      <c r="CB26" s="412"/>
      <c r="CC26" s="413"/>
      <c r="CD26" s="191"/>
      <c r="CE26" s="524"/>
      <c r="CF26" s="524"/>
      <c r="CG26" s="524"/>
      <c r="CH26" s="524"/>
      <c r="CI26" s="524"/>
      <c r="CJ26" s="524"/>
      <c r="CK26" s="524"/>
      <c r="CL26" s="524"/>
      <c r="CM26" s="524"/>
      <c r="CN26" s="524"/>
      <c r="CO26" s="524"/>
      <c r="CP26" s="524"/>
      <c r="CQ26" s="524"/>
      <c r="CR26" s="524"/>
      <c r="CS26" s="525"/>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4900</v>
      </c>
      <c r="R27" s="462"/>
      <c r="S27" s="462"/>
      <c r="T27" s="462"/>
      <c r="U27" s="462"/>
      <c r="V27" s="504"/>
      <c r="W27" s="556"/>
      <c r="X27" s="557"/>
      <c r="Y27" s="558"/>
      <c r="Z27" s="460" t="s">
        <v>183</v>
      </c>
      <c r="AA27" s="440"/>
      <c r="AB27" s="440"/>
      <c r="AC27" s="440"/>
      <c r="AD27" s="440"/>
      <c r="AE27" s="440"/>
      <c r="AF27" s="440"/>
      <c r="AG27" s="441"/>
      <c r="AH27" s="461">
        <v>8</v>
      </c>
      <c r="AI27" s="462"/>
      <c r="AJ27" s="462"/>
      <c r="AK27" s="462"/>
      <c r="AL27" s="504"/>
      <c r="AM27" s="461">
        <v>22064</v>
      </c>
      <c r="AN27" s="462"/>
      <c r="AO27" s="462"/>
      <c r="AP27" s="462"/>
      <c r="AQ27" s="462"/>
      <c r="AR27" s="504"/>
      <c r="AS27" s="461">
        <v>2758</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500456</v>
      </c>
      <c r="BO27" s="530"/>
      <c r="BP27" s="530"/>
      <c r="BQ27" s="530"/>
      <c r="BR27" s="530"/>
      <c r="BS27" s="530"/>
      <c r="BT27" s="530"/>
      <c r="BU27" s="531"/>
      <c r="BV27" s="529">
        <v>500246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4280</v>
      </c>
      <c r="R28" s="462"/>
      <c r="S28" s="462"/>
      <c r="T28" s="462"/>
      <c r="U28" s="462"/>
      <c r="V28" s="504"/>
      <c r="W28" s="556"/>
      <c r="X28" s="557"/>
      <c r="Y28" s="558"/>
      <c r="Z28" s="460" t="s">
        <v>186</v>
      </c>
      <c r="AA28" s="440"/>
      <c r="AB28" s="440"/>
      <c r="AC28" s="440"/>
      <c r="AD28" s="440"/>
      <c r="AE28" s="440"/>
      <c r="AF28" s="440"/>
      <c r="AG28" s="441"/>
      <c r="AH28" s="461" t="s">
        <v>129</v>
      </c>
      <c r="AI28" s="462"/>
      <c r="AJ28" s="462"/>
      <c r="AK28" s="462"/>
      <c r="AL28" s="504"/>
      <c r="AM28" s="461" t="s">
        <v>137</v>
      </c>
      <c r="AN28" s="462"/>
      <c r="AO28" s="462"/>
      <c r="AP28" s="462"/>
      <c r="AQ28" s="462"/>
      <c r="AR28" s="504"/>
      <c r="AS28" s="461" t="s">
        <v>146</v>
      </c>
      <c r="AT28" s="462"/>
      <c r="AU28" s="462"/>
      <c r="AV28" s="462"/>
      <c r="AW28" s="462"/>
      <c r="AX28" s="463"/>
      <c r="AY28" s="564" t="s">
        <v>187</v>
      </c>
      <c r="AZ28" s="565"/>
      <c r="BA28" s="565"/>
      <c r="BB28" s="566"/>
      <c r="BC28" s="371" t="s">
        <v>48</v>
      </c>
      <c r="BD28" s="372"/>
      <c r="BE28" s="372"/>
      <c r="BF28" s="372"/>
      <c r="BG28" s="372"/>
      <c r="BH28" s="372"/>
      <c r="BI28" s="372"/>
      <c r="BJ28" s="372"/>
      <c r="BK28" s="372"/>
      <c r="BL28" s="372"/>
      <c r="BM28" s="373"/>
      <c r="BN28" s="374">
        <v>3160011</v>
      </c>
      <c r="BO28" s="375"/>
      <c r="BP28" s="375"/>
      <c r="BQ28" s="375"/>
      <c r="BR28" s="375"/>
      <c r="BS28" s="375"/>
      <c r="BT28" s="375"/>
      <c r="BU28" s="376"/>
      <c r="BV28" s="374">
        <v>3123516</v>
      </c>
      <c r="BW28" s="375"/>
      <c r="BX28" s="375"/>
      <c r="BY28" s="375"/>
      <c r="BZ28" s="375"/>
      <c r="CA28" s="375"/>
      <c r="CB28" s="375"/>
      <c r="CC28" s="376"/>
      <c r="CD28" s="191"/>
      <c r="CE28" s="524"/>
      <c r="CF28" s="524"/>
      <c r="CG28" s="524"/>
      <c r="CH28" s="524"/>
      <c r="CI28" s="524"/>
      <c r="CJ28" s="524"/>
      <c r="CK28" s="524"/>
      <c r="CL28" s="524"/>
      <c r="CM28" s="524"/>
      <c r="CN28" s="524"/>
      <c r="CO28" s="524"/>
      <c r="CP28" s="524"/>
      <c r="CQ28" s="524"/>
      <c r="CR28" s="524"/>
      <c r="CS28" s="525"/>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1"/>
      <c r="C29" s="557"/>
      <c r="D29" s="558"/>
      <c r="E29" s="460" t="s">
        <v>188</v>
      </c>
      <c r="F29" s="440"/>
      <c r="G29" s="440"/>
      <c r="H29" s="440"/>
      <c r="I29" s="440"/>
      <c r="J29" s="440"/>
      <c r="K29" s="441"/>
      <c r="L29" s="461">
        <v>22</v>
      </c>
      <c r="M29" s="462"/>
      <c r="N29" s="462"/>
      <c r="O29" s="462"/>
      <c r="P29" s="504"/>
      <c r="Q29" s="461">
        <v>4070</v>
      </c>
      <c r="R29" s="462"/>
      <c r="S29" s="462"/>
      <c r="T29" s="462"/>
      <c r="U29" s="462"/>
      <c r="V29" s="504"/>
      <c r="W29" s="559"/>
      <c r="X29" s="560"/>
      <c r="Y29" s="561"/>
      <c r="Z29" s="460" t="s">
        <v>189</v>
      </c>
      <c r="AA29" s="440"/>
      <c r="AB29" s="440"/>
      <c r="AC29" s="440"/>
      <c r="AD29" s="440"/>
      <c r="AE29" s="440"/>
      <c r="AF29" s="440"/>
      <c r="AG29" s="441"/>
      <c r="AH29" s="461">
        <v>508</v>
      </c>
      <c r="AI29" s="462"/>
      <c r="AJ29" s="462"/>
      <c r="AK29" s="462"/>
      <c r="AL29" s="504"/>
      <c r="AM29" s="461">
        <v>1401064</v>
      </c>
      <c r="AN29" s="462"/>
      <c r="AO29" s="462"/>
      <c r="AP29" s="462"/>
      <c r="AQ29" s="462"/>
      <c r="AR29" s="504"/>
      <c r="AS29" s="461">
        <v>2758</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1">
        <v>1981516</v>
      </c>
      <c r="BO29" s="412"/>
      <c r="BP29" s="412"/>
      <c r="BQ29" s="412"/>
      <c r="BR29" s="412"/>
      <c r="BS29" s="412"/>
      <c r="BT29" s="412"/>
      <c r="BU29" s="413"/>
      <c r="BV29" s="411">
        <v>1981113</v>
      </c>
      <c r="BW29" s="412"/>
      <c r="BX29" s="412"/>
      <c r="BY29" s="412"/>
      <c r="BZ29" s="412"/>
      <c r="CA29" s="412"/>
      <c r="CB29" s="412"/>
      <c r="CC29" s="413"/>
      <c r="CD29" s="193"/>
      <c r="CE29" s="524"/>
      <c r="CF29" s="524"/>
      <c r="CG29" s="524"/>
      <c r="CH29" s="524"/>
      <c r="CI29" s="524"/>
      <c r="CJ29" s="524"/>
      <c r="CK29" s="524"/>
      <c r="CL29" s="524"/>
      <c r="CM29" s="524"/>
      <c r="CN29" s="524"/>
      <c r="CO29" s="524"/>
      <c r="CP29" s="524"/>
      <c r="CQ29" s="524"/>
      <c r="CR29" s="524"/>
      <c r="CS29" s="525"/>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97.3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11089343</v>
      </c>
      <c r="BO30" s="530"/>
      <c r="BP30" s="530"/>
      <c r="BQ30" s="530"/>
      <c r="BR30" s="530"/>
      <c r="BS30" s="530"/>
      <c r="BT30" s="530"/>
      <c r="BU30" s="531"/>
      <c r="BV30" s="529">
        <v>7564974</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367" t="s">
        <v>193</v>
      </c>
      <c r="V32" s="367"/>
      <c r="W32" s="367"/>
      <c r="X32" s="367"/>
      <c r="Y32" s="367"/>
      <c r="Z32" s="367"/>
      <c r="AA32" s="367"/>
      <c r="AB32" s="367"/>
      <c r="AC32" s="367"/>
      <c r="AD32" s="367"/>
      <c r="AE32" s="367"/>
      <c r="AF32" s="367"/>
      <c r="AG32" s="367"/>
      <c r="AH32" s="367"/>
      <c r="AI32" s="367"/>
      <c r="AJ32" s="367"/>
      <c r="AK32" s="367"/>
      <c r="AM32" s="367" t="s">
        <v>194</v>
      </c>
      <c r="AN32" s="367"/>
      <c r="AO32" s="367"/>
      <c r="AP32" s="367"/>
      <c r="AQ32" s="367"/>
      <c r="AR32" s="367"/>
      <c r="AS32" s="367"/>
      <c r="AT32" s="367"/>
      <c r="AU32" s="367"/>
      <c r="AV32" s="367"/>
      <c r="AW32" s="367"/>
      <c r="AX32" s="367"/>
      <c r="AY32" s="367"/>
      <c r="AZ32" s="367"/>
      <c r="BA32" s="367"/>
      <c r="BB32" s="367"/>
      <c r="BC32" s="367"/>
      <c r="BE32" s="367" t="s">
        <v>195</v>
      </c>
      <c r="BF32" s="367"/>
      <c r="BG32" s="367"/>
      <c r="BH32" s="367"/>
      <c r="BI32" s="367"/>
      <c r="BJ32" s="367"/>
      <c r="BK32" s="367"/>
      <c r="BL32" s="367"/>
      <c r="BM32" s="367"/>
      <c r="BN32" s="367"/>
      <c r="BO32" s="367"/>
      <c r="BP32" s="367"/>
      <c r="BQ32" s="367"/>
      <c r="BR32" s="367"/>
      <c r="BS32" s="367"/>
      <c r="BT32" s="367"/>
      <c r="BU32" s="367"/>
      <c r="BW32" s="367" t="s">
        <v>196</v>
      </c>
      <c r="BX32" s="367"/>
      <c r="BY32" s="367"/>
      <c r="BZ32" s="367"/>
      <c r="CA32" s="367"/>
      <c r="CB32" s="367"/>
      <c r="CC32" s="367"/>
      <c r="CD32" s="367"/>
      <c r="CE32" s="367"/>
      <c r="CF32" s="367"/>
      <c r="CG32" s="367"/>
      <c r="CH32" s="367"/>
      <c r="CI32" s="367"/>
      <c r="CJ32" s="367"/>
      <c r="CK32" s="367"/>
      <c r="CL32" s="367"/>
      <c r="CM32" s="367"/>
      <c r="CO32" s="367" t="s">
        <v>197</v>
      </c>
      <c r="CP32" s="367"/>
      <c r="CQ32" s="367"/>
      <c r="CR32" s="367"/>
      <c r="CS32" s="367"/>
      <c r="CT32" s="367"/>
      <c r="CU32" s="367"/>
      <c r="CV32" s="367"/>
      <c r="CW32" s="367"/>
      <c r="CX32" s="367"/>
      <c r="CY32" s="367"/>
      <c r="CZ32" s="367"/>
      <c r="DA32" s="367"/>
      <c r="DB32" s="367"/>
      <c r="DC32" s="367"/>
      <c r="DD32" s="367"/>
      <c r="DE32" s="367"/>
      <c r="DI32" s="201"/>
    </row>
    <row r="33" spans="1:113" ht="13.5" customHeight="1" x14ac:dyDescent="0.15">
      <c r="A33" s="178"/>
      <c r="B33" s="202"/>
      <c r="C33" s="434" t="s">
        <v>198</v>
      </c>
      <c r="D33" s="434"/>
      <c r="E33" s="400" t="s">
        <v>199</v>
      </c>
      <c r="F33" s="400"/>
      <c r="G33" s="400"/>
      <c r="H33" s="400"/>
      <c r="I33" s="400"/>
      <c r="J33" s="400"/>
      <c r="K33" s="400"/>
      <c r="L33" s="400"/>
      <c r="M33" s="400"/>
      <c r="N33" s="400"/>
      <c r="O33" s="400"/>
      <c r="P33" s="400"/>
      <c r="Q33" s="400"/>
      <c r="R33" s="400"/>
      <c r="S33" s="400"/>
      <c r="T33" s="203"/>
      <c r="U33" s="434" t="s">
        <v>200</v>
      </c>
      <c r="V33" s="434"/>
      <c r="W33" s="400" t="s">
        <v>199</v>
      </c>
      <c r="X33" s="400"/>
      <c r="Y33" s="400"/>
      <c r="Z33" s="400"/>
      <c r="AA33" s="400"/>
      <c r="AB33" s="400"/>
      <c r="AC33" s="400"/>
      <c r="AD33" s="400"/>
      <c r="AE33" s="400"/>
      <c r="AF33" s="400"/>
      <c r="AG33" s="400"/>
      <c r="AH33" s="400"/>
      <c r="AI33" s="400"/>
      <c r="AJ33" s="400"/>
      <c r="AK33" s="400"/>
      <c r="AL33" s="203"/>
      <c r="AM33" s="434" t="s">
        <v>200</v>
      </c>
      <c r="AN33" s="434"/>
      <c r="AO33" s="400" t="s">
        <v>201</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4" t="s">
        <v>202</v>
      </c>
      <c r="BX33" s="434"/>
      <c r="BY33" s="400" t="s">
        <v>204</v>
      </c>
      <c r="BZ33" s="400"/>
      <c r="CA33" s="400"/>
      <c r="CB33" s="400"/>
      <c r="CC33" s="400"/>
      <c r="CD33" s="400"/>
      <c r="CE33" s="400"/>
      <c r="CF33" s="400"/>
      <c r="CG33" s="400"/>
      <c r="CH33" s="400"/>
      <c r="CI33" s="400"/>
      <c r="CJ33" s="400"/>
      <c r="CK33" s="400"/>
      <c r="CL33" s="400"/>
      <c r="CM33" s="400"/>
      <c r="CN33" s="203"/>
      <c r="CO33" s="434" t="s">
        <v>200</v>
      </c>
      <c r="CP33" s="434"/>
      <c r="CQ33" s="400" t="s">
        <v>205</v>
      </c>
      <c r="CR33" s="400"/>
      <c r="CS33" s="400"/>
      <c r="CT33" s="400"/>
      <c r="CU33" s="400"/>
      <c r="CV33" s="400"/>
      <c r="CW33" s="400"/>
      <c r="CX33" s="400"/>
      <c r="CY33" s="400"/>
      <c r="CZ33" s="400"/>
      <c r="DA33" s="400"/>
      <c r="DB33" s="400"/>
      <c r="DC33" s="400"/>
      <c r="DD33" s="400"/>
      <c r="DE33" s="400"/>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国民健康保険（事業勘定の部）特別会計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IF('各会計、関係団体の財政状況及び健全化判断比率'!B32="","",'各会計、関係団体の財政状況及び健全化判断比率'!B32)</f>
        <v>市立敦賀病院事業会計</v>
      </c>
      <c r="AP34" s="601"/>
      <c r="AQ34" s="601"/>
      <c r="AR34" s="601"/>
      <c r="AS34" s="601"/>
      <c r="AT34" s="601"/>
      <c r="AU34" s="601"/>
      <c r="AV34" s="601"/>
      <c r="AW34" s="601"/>
      <c r="AX34" s="601"/>
      <c r="AY34" s="601"/>
      <c r="AZ34" s="601"/>
      <c r="BA34" s="601"/>
      <c r="BB34" s="601"/>
      <c r="BC34" s="601"/>
      <c r="BD34" s="178"/>
      <c r="BE34" s="600">
        <f>IF(BG34="","",MAX(C34:D43,U34:V43,AM34:AN43)+1)</f>
        <v>10</v>
      </c>
      <c r="BF34" s="600"/>
      <c r="BG34" s="601" t="str">
        <f>IF('各会計、関係団体の財政状況及び健全化判断比率'!B35="","",'各会計、関係団体の財政状況及び健全化判断比率'!B35)</f>
        <v>港湾施設事業特別会計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敦賀美方消防組合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港都つるが</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公共用地先行取得事業特別会計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国民健康保険（施設勘定の部）特別会計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IF('各会計、関係団体の財政状況及び健全化判断比率'!B33="","",'各会計、関係団体の財政状況及び健全化判断比率'!B33)</f>
        <v>水道事業会計</v>
      </c>
      <c r="AP35" s="601"/>
      <c r="AQ35" s="601"/>
      <c r="AR35" s="601"/>
      <c r="AS35" s="601"/>
      <c r="AT35" s="601"/>
      <c r="AU35" s="601"/>
      <c r="AV35" s="601"/>
      <c r="AW35" s="601"/>
      <c r="AX35" s="601"/>
      <c r="AY35" s="601"/>
      <c r="AZ35" s="601"/>
      <c r="BA35" s="601"/>
      <c r="BB35" s="601"/>
      <c r="BC35" s="601"/>
      <c r="BD35" s="178"/>
      <c r="BE35" s="600">
        <f t="shared" ref="BE35:BE43" si="1">IF(BG35="","",BE34+1)</f>
        <v>11</v>
      </c>
      <c r="BF35" s="600"/>
      <c r="BG35" s="601" t="str">
        <f>IF('各会計、関係団体の財政状況及び健全化判断比率'!B36="","",'各会計、関係団体の財政状況及び健全化判断比率'!B36)</f>
        <v>産業団地整備事業特別会計</v>
      </c>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嶺南広域行政組合</v>
      </c>
      <c r="BZ35" s="601"/>
      <c r="CA35" s="601"/>
      <c r="CB35" s="601"/>
      <c r="CC35" s="601"/>
      <c r="CD35" s="601"/>
      <c r="CE35" s="601"/>
      <c r="CF35" s="601"/>
      <c r="CG35" s="601"/>
      <c r="CH35" s="601"/>
      <c r="CI35" s="601"/>
      <c r="CJ35" s="601"/>
      <c r="CK35" s="601"/>
      <c r="CL35" s="601"/>
      <c r="CM35" s="601"/>
      <c r="CN35" s="178"/>
      <c r="CO35" s="600">
        <f t="shared" ref="CO35:CO43" si="3">IF(CQ35="","",CO34+1)</f>
        <v>20</v>
      </c>
      <c r="CP35" s="600"/>
      <c r="CQ35" s="601" t="str">
        <f>IF('各会計、関係団体の財政状況及び健全化判断比率'!BS8="","",'各会計、関係団体の財政状況及び健全化判断比率'!BS8)</f>
        <v>嶺南ケーブルネットワーク</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f t="shared" si="0"/>
        <v>9</v>
      </c>
      <c r="AN36" s="600"/>
      <c r="AO36" s="601" t="str">
        <f>IF('各会計、関係団体の財政状況及び健全化判断比率'!B34="","",'各会計、関係団体の財政状況及び健全化判断比率'!B34)</f>
        <v>下水道事業会計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福井県後期高齢者医療広域連合（一般会計）</v>
      </c>
      <c r="BZ36" s="601"/>
      <c r="CA36" s="601"/>
      <c r="CB36" s="601"/>
      <c r="CC36" s="601"/>
      <c r="CD36" s="601"/>
      <c r="CE36" s="601"/>
      <c r="CF36" s="601"/>
      <c r="CG36" s="601"/>
      <c r="CH36" s="601"/>
      <c r="CI36" s="601"/>
      <c r="CJ36" s="601"/>
      <c r="CK36" s="601"/>
      <c r="CL36" s="601"/>
      <c r="CM36" s="601"/>
      <c r="CN36" s="178"/>
      <c r="CO36" s="600">
        <f t="shared" si="3"/>
        <v>21</v>
      </c>
      <c r="CP36" s="600"/>
      <c r="CQ36" s="601" t="str">
        <f>IF('各会計、関係団体の財政状況及び健全化判断比率'!BS9="","",'各会計、関係団体の財政状況及び健全化判断比率'!BS9)</f>
        <v>公立大学法人敦賀市立看護大学</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福井県後期高齢者医療広域連合（特別会計）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福井県市町総合事務組合（一般会計）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福井県市町総合事務組合（特別会計）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福井県自治会館組合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367" t="s">
        <v>612</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sheetProtection algorithmName="SHA-512" hashValue="dg/uuhv1dDuIPDVnTYPFLyChAVM38geymonu8K4T1qQ7DZCfQ2SGeBofWA63jVgHBoAl3SjQJRnhApCD/mYWlQ==" saltValue="srYCXYjaTnroMqtQ6SJoLA==" spinCount="100000"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13187422</v>
      </c>
      <c r="S5" s="619"/>
      <c r="T5" s="619"/>
      <c r="U5" s="619"/>
      <c r="V5" s="619"/>
      <c r="W5" s="619"/>
      <c r="X5" s="619"/>
      <c r="Y5" s="620"/>
      <c r="Z5" s="621">
        <v>27.9</v>
      </c>
      <c r="AA5" s="621"/>
      <c r="AB5" s="621"/>
      <c r="AC5" s="621"/>
      <c r="AD5" s="622">
        <v>12641455</v>
      </c>
      <c r="AE5" s="622"/>
      <c r="AF5" s="622"/>
      <c r="AG5" s="622"/>
      <c r="AH5" s="622"/>
      <c r="AI5" s="622"/>
      <c r="AJ5" s="622"/>
      <c r="AK5" s="622"/>
      <c r="AL5" s="623">
        <v>75.400000000000006</v>
      </c>
      <c r="AM5" s="624"/>
      <c r="AN5" s="624"/>
      <c r="AO5" s="625"/>
      <c r="AP5" s="615" t="s">
        <v>229</v>
      </c>
      <c r="AQ5" s="616"/>
      <c r="AR5" s="616"/>
      <c r="AS5" s="616"/>
      <c r="AT5" s="616"/>
      <c r="AU5" s="616"/>
      <c r="AV5" s="616"/>
      <c r="AW5" s="616"/>
      <c r="AX5" s="616"/>
      <c r="AY5" s="616"/>
      <c r="AZ5" s="616"/>
      <c r="BA5" s="616"/>
      <c r="BB5" s="616"/>
      <c r="BC5" s="616"/>
      <c r="BD5" s="616"/>
      <c r="BE5" s="616"/>
      <c r="BF5" s="617"/>
      <c r="BG5" s="629">
        <v>12640314</v>
      </c>
      <c r="BH5" s="630"/>
      <c r="BI5" s="630"/>
      <c r="BJ5" s="630"/>
      <c r="BK5" s="630"/>
      <c r="BL5" s="630"/>
      <c r="BM5" s="630"/>
      <c r="BN5" s="631"/>
      <c r="BO5" s="632">
        <v>95.9</v>
      </c>
      <c r="BP5" s="632"/>
      <c r="BQ5" s="632"/>
      <c r="BR5" s="632"/>
      <c r="BS5" s="633">
        <v>200742</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235092</v>
      </c>
      <c r="S6" s="630"/>
      <c r="T6" s="630"/>
      <c r="U6" s="630"/>
      <c r="V6" s="630"/>
      <c r="W6" s="630"/>
      <c r="X6" s="630"/>
      <c r="Y6" s="631"/>
      <c r="Z6" s="632">
        <v>0.5</v>
      </c>
      <c r="AA6" s="632"/>
      <c r="AB6" s="632"/>
      <c r="AC6" s="632"/>
      <c r="AD6" s="633">
        <v>235092</v>
      </c>
      <c r="AE6" s="633"/>
      <c r="AF6" s="633"/>
      <c r="AG6" s="633"/>
      <c r="AH6" s="633"/>
      <c r="AI6" s="633"/>
      <c r="AJ6" s="633"/>
      <c r="AK6" s="633"/>
      <c r="AL6" s="634">
        <v>1.4</v>
      </c>
      <c r="AM6" s="635"/>
      <c r="AN6" s="635"/>
      <c r="AO6" s="636"/>
      <c r="AP6" s="626" t="s">
        <v>234</v>
      </c>
      <c r="AQ6" s="627"/>
      <c r="AR6" s="627"/>
      <c r="AS6" s="627"/>
      <c r="AT6" s="627"/>
      <c r="AU6" s="627"/>
      <c r="AV6" s="627"/>
      <c r="AW6" s="627"/>
      <c r="AX6" s="627"/>
      <c r="AY6" s="627"/>
      <c r="AZ6" s="627"/>
      <c r="BA6" s="627"/>
      <c r="BB6" s="627"/>
      <c r="BC6" s="627"/>
      <c r="BD6" s="627"/>
      <c r="BE6" s="627"/>
      <c r="BF6" s="628"/>
      <c r="BG6" s="629">
        <v>12640314</v>
      </c>
      <c r="BH6" s="630"/>
      <c r="BI6" s="630"/>
      <c r="BJ6" s="630"/>
      <c r="BK6" s="630"/>
      <c r="BL6" s="630"/>
      <c r="BM6" s="630"/>
      <c r="BN6" s="631"/>
      <c r="BO6" s="632">
        <v>95.9</v>
      </c>
      <c r="BP6" s="632"/>
      <c r="BQ6" s="632"/>
      <c r="BR6" s="632"/>
      <c r="BS6" s="633">
        <v>200742</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272397</v>
      </c>
      <c r="CS6" s="630"/>
      <c r="CT6" s="630"/>
      <c r="CU6" s="630"/>
      <c r="CV6" s="630"/>
      <c r="CW6" s="630"/>
      <c r="CX6" s="630"/>
      <c r="CY6" s="631"/>
      <c r="CZ6" s="623">
        <v>0.6</v>
      </c>
      <c r="DA6" s="624"/>
      <c r="DB6" s="624"/>
      <c r="DC6" s="643"/>
      <c r="DD6" s="638" t="s">
        <v>236</v>
      </c>
      <c r="DE6" s="630"/>
      <c r="DF6" s="630"/>
      <c r="DG6" s="630"/>
      <c r="DH6" s="630"/>
      <c r="DI6" s="630"/>
      <c r="DJ6" s="630"/>
      <c r="DK6" s="630"/>
      <c r="DL6" s="630"/>
      <c r="DM6" s="630"/>
      <c r="DN6" s="630"/>
      <c r="DO6" s="630"/>
      <c r="DP6" s="631"/>
      <c r="DQ6" s="638">
        <v>272397</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8518</v>
      </c>
      <c r="S7" s="630"/>
      <c r="T7" s="630"/>
      <c r="U7" s="630"/>
      <c r="V7" s="630"/>
      <c r="W7" s="630"/>
      <c r="X7" s="630"/>
      <c r="Y7" s="631"/>
      <c r="Z7" s="632">
        <v>0</v>
      </c>
      <c r="AA7" s="632"/>
      <c r="AB7" s="632"/>
      <c r="AC7" s="632"/>
      <c r="AD7" s="633">
        <v>8518</v>
      </c>
      <c r="AE7" s="633"/>
      <c r="AF7" s="633"/>
      <c r="AG7" s="633"/>
      <c r="AH7" s="633"/>
      <c r="AI7" s="633"/>
      <c r="AJ7" s="633"/>
      <c r="AK7" s="633"/>
      <c r="AL7" s="634">
        <v>0.1</v>
      </c>
      <c r="AM7" s="635"/>
      <c r="AN7" s="635"/>
      <c r="AO7" s="636"/>
      <c r="AP7" s="626" t="s">
        <v>238</v>
      </c>
      <c r="AQ7" s="627"/>
      <c r="AR7" s="627"/>
      <c r="AS7" s="627"/>
      <c r="AT7" s="627"/>
      <c r="AU7" s="627"/>
      <c r="AV7" s="627"/>
      <c r="AW7" s="627"/>
      <c r="AX7" s="627"/>
      <c r="AY7" s="627"/>
      <c r="AZ7" s="627"/>
      <c r="BA7" s="627"/>
      <c r="BB7" s="627"/>
      <c r="BC7" s="627"/>
      <c r="BD7" s="627"/>
      <c r="BE7" s="627"/>
      <c r="BF7" s="628"/>
      <c r="BG7" s="629">
        <v>4635653</v>
      </c>
      <c r="BH7" s="630"/>
      <c r="BI7" s="630"/>
      <c r="BJ7" s="630"/>
      <c r="BK7" s="630"/>
      <c r="BL7" s="630"/>
      <c r="BM7" s="630"/>
      <c r="BN7" s="631"/>
      <c r="BO7" s="632">
        <v>35.200000000000003</v>
      </c>
      <c r="BP7" s="632"/>
      <c r="BQ7" s="632"/>
      <c r="BR7" s="632"/>
      <c r="BS7" s="633">
        <v>200742</v>
      </c>
      <c r="BT7" s="633"/>
      <c r="BU7" s="633"/>
      <c r="BV7" s="633"/>
      <c r="BW7" s="633"/>
      <c r="BX7" s="633"/>
      <c r="BY7" s="633"/>
      <c r="BZ7" s="633"/>
      <c r="CA7" s="633"/>
      <c r="CB7" s="637"/>
      <c r="CD7" s="644" t="s">
        <v>239</v>
      </c>
      <c r="CE7" s="645"/>
      <c r="CF7" s="645"/>
      <c r="CG7" s="645"/>
      <c r="CH7" s="645"/>
      <c r="CI7" s="645"/>
      <c r="CJ7" s="645"/>
      <c r="CK7" s="645"/>
      <c r="CL7" s="645"/>
      <c r="CM7" s="645"/>
      <c r="CN7" s="645"/>
      <c r="CO7" s="645"/>
      <c r="CP7" s="645"/>
      <c r="CQ7" s="646"/>
      <c r="CR7" s="629">
        <v>15880253</v>
      </c>
      <c r="CS7" s="630"/>
      <c r="CT7" s="630"/>
      <c r="CU7" s="630"/>
      <c r="CV7" s="630"/>
      <c r="CW7" s="630"/>
      <c r="CX7" s="630"/>
      <c r="CY7" s="631"/>
      <c r="CZ7" s="632">
        <v>35.5</v>
      </c>
      <c r="DA7" s="632"/>
      <c r="DB7" s="632"/>
      <c r="DC7" s="632"/>
      <c r="DD7" s="638">
        <v>4727108</v>
      </c>
      <c r="DE7" s="630"/>
      <c r="DF7" s="630"/>
      <c r="DG7" s="630"/>
      <c r="DH7" s="630"/>
      <c r="DI7" s="630"/>
      <c r="DJ7" s="630"/>
      <c r="DK7" s="630"/>
      <c r="DL7" s="630"/>
      <c r="DM7" s="630"/>
      <c r="DN7" s="630"/>
      <c r="DO7" s="630"/>
      <c r="DP7" s="631"/>
      <c r="DQ7" s="638">
        <v>7635871</v>
      </c>
      <c r="DR7" s="630"/>
      <c r="DS7" s="630"/>
      <c r="DT7" s="630"/>
      <c r="DU7" s="630"/>
      <c r="DV7" s="630"/>
      <c r="DW7" s="630"/>
      <c r="DX7" s="630"/>
      <c r="DY7" s="630"/>
      <c r="DZ7" s="630"/>
      <c r="EA7" s="630"/>
      <c r="EB7" s="630"/>
      <c r="EC7" s="639"/>
    </row>
    <row r="8" spans="2:143" ht="11.25" customHeight="1" x14ac:dyDescent="0.15">
      <c r="B8" s="626" t="s">
        <v>240</v>
      </c>
      <c r="C8" s="627"/>
      <c r="D8" s="627"/>
      <c r="E8" s="627"/>
      <c r="F8" s="627"/>
      <c r="G8" s="627"/>
      <c r="H8" s="627"/>
      <c r="I8" s="627"/>
      <c r="J8" s="627"/>
      <c r="K8" s="627"/>
      <c r="L8" s="627"/>
      <c r="M8" s="627"/>
      <c r="N8" s="627"/>
      <c r="O8" s="627"/>
      <c r="P8" s="627"/>
      <c r="Q8" s="628"/>
      <c r="R8" s="629">
        <v>53675</v>
      </c>
      <c r="S8" s="630"/>
      <c r="T8" s="630"/>
      <c r="U8" s="630"/>
      <c r="V8" s="630"/>
      <c r="W8" s="630"/>
      <c r="X8" s="630"/>
      <c r="Y8" s="631"/>
      <c r="Z8" s="632">
        <v>0.1</v>
      </c>
      <c r="AA8" s="632"/>
      <c r="AB8" s="632"/>
      <c r="AC8" s="632"/>
      <c r="AD8" s="633">
        <v>53675</v>
      </c>
      <c r="AE8" s="633"/>
      <c r="AF8" s="633"/>
      <c r="AG8" s="633"/>
      <c r="AH8" s="633"/>
      <c r="AI8" s="633"/>
      <c r="AJ8" s="633"/>
      <c r="AK8" s="633"/>
      <c r="AL8" s="634">
        <v>0.3</v>
      </c>
      <c r="AM8" s="635"/>
      <c r="AN8" s="635"/>
      <c r="AO8" s="636"/>
      <c r="AP8" s="626" t="s">
        <v>241</v>
      </c>
      <c r="AQ8" s="627"/>
      <c r="AR8" s="627"/>
      <c r="AS8" s="627"/>
      <c r="AT8" s="627"/>
      <c r="AU8" s="627"/>
      <c r="AV8" s="627"/>
      <c r="AW8" s="627"/>
      <c r="AX8" s="627"/>
      <c r="AY8" s="627"/>
      <c r="AZ8" s="627"/>
      <c r="BA8" s="627"/>
      <c r="BB8" s="627"/>
      <c r="BC8" s="627"/>
      <c r="BD8" s="627"/>
      <c r="BE8" s="627"/>
      <c r="BF8" s="628"/>
      <c r="BG8" s="629">
        <v>121891</v>
      </c>
      <c r="BH8" s="630"/>
      <c r="BI8" s="630"/>
      <c r="BJ8" s="630"/>
      <c r="BK8" s="630"/>
      <c r="BL8" s="630"/>
      <c r="BM8" s="630"/>
      <c r="BN8" s="631"/>
      <c r="BO8" s="632">
        <v>0.9</v>
      </c>
      <c r="BP8" s="632"/>
      <c r="BQ8" s="632"/>
      <c r="BR8" s="632"/>
      <c r="BS8" s="633" t="s">
        <v>137</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11596377</v>
      </c>
      <c r="CS8" s="630"/>
      <c r="CT8" s="630"/>
      <c r="CU8" s="630"/>
      <c r="CV8" s="630"/>
      <c r="CW8" s="630"/>
      <c r="CX8" s="630"/>
      <c r="CY8" s="631"/>
      <c r="CZ8" s="632">
        <v>26</v>
      </c>
      <c r="DA8" s="632"/>
      <c r="DB8" s="632"/>
      <c r="DC8" s="632"/>
      <c r="DD8" s="638">
        <v>66457</v>
      </c>
      <c r="DE8" s="630"/>
      <c r="DF8" s="630"/>
      <c r="DG8" s="630"/>
      <c r="DH8" s="630"/>
      <c r="DI8" s="630"/>
      <c r="DJ8" s="630"/>
      <c r="DK8" s="630"/>
      <c r="DL8" s="630"/>
      <c r="DM8" s="630"/>
      <c r="DN8" s="630"/>
      <c r="DO8" s="630"/>
      <c r="DP8" s="631"/>
      <c r="DQ8" s="638">
        <v>5336823</v>
      </c>
      <c r="DR8" s="630"/>
      <c r="DS8" s="630"/>
      <c r="DT8" s="630"/>
      <c r="DU8" s="630"/>
      <c r="DV8" s="630"/>
      <c r="DW8" s="630"/>
      <c r="DX8" s="630"/>
      <c r="DY8" s="630"/>
      <c r="DZ8" s="630"/>
      <c r="EA8" s="630"/>
      <c r="EB8" s="630"/>
      <c r="EC8" s="639"/>
    </row>
    <row r="9" spans="2:143" ht="11.25" customHeight="1" x14ac:dyDescent="0.15">
      <c r="B9" s="626" t="s">
        <v>243</v>
      </c>
      <c r="C9" s="627"/>
      <c r="D9" s="627"/>
      <c r="E9" s="627"/>
      <c r="F9" s="627"/>
      <c r="G9" s="627"/>
      <c r="H9" s="627"/>
      <c r="I9" s="627"/>
      <c r="J9" s="627"/>
      <c r="K9" s="627"/>
      <c r="L9" s="627"/>
      <c r="M9" s="627"/>
      <c r="N9" s="627"/>
      <c r="O9" s="627"/>
      <c r="P9" s="627"/>
      <c r="Q9" s="628"/>
      <c r="R9" s="629">
        <v>62409</v>
      </c>
      <c r="S9" s="630"/>
      <c r="T9" s="630"/>
      <c r="U9" s="630"/>
      <c r="V9" s="630"/>
      <c r="W9" s="630"/>
      <c r="X9" s="630"/>
      <c r="Y9" s="631"/>
      <c r="Z9" s="632">
        <v>0.1</v>
      </c>
      <c r="AA9" s="632"/>
      <c r="AB9" s="632"/>
      <c r="AC9" s="632"/>
      <c r="AD9" s="633">
        <v>62409</v>
      </c>
      <c r="AE9" s="633"/>
      <c r="AF9" s="633"/>
      <c r="AG9" s="633"/>
      <c r="AH9" s="633"/>
      <c r="AI9" s="633"/>
      <c r="AJ9" s="633"/>
      <c r="AK9" s="633"/>
      <c r="AL9" s="634">
        <v>0.4</v>
      </c>
      <c r="AM9" s="635"/>
      <c r="AN9" s="635"/>
      <c r="AO9" s="636"/>
      <c r="AP9" s="626" t="s">
        <v>244</v>
      </c>
      <c r="AQ9" s="627"/>
      <c r="AR9" s="627"/>
      <c r="AS9" s="627"/>
      <c r="AT9" s="627"/>
      <c r="AU9" s="627"/>
      <c r="AV9" s="627"/>
      <c r="AW9" s="627"/>
      <c r="AX9" s="627"/>
      <c r="AY9" s="627"/>
      <c r="AZ9" s="627"/>
      <c r="BA9" s="627"/>
      <c r="BB9" s="627"/>
      <c r="BC9" s="627"/>
      <c r="BD9" s="627"/>
      <c r="BE9" s="627"/>
      <c r="BF9" s="628"/>
      <c r="BG9" s="629">
        <v>3660438</v>
      </c>
      <c r="BH9" s="630"/>
      <c r="BI9" s="630"/>
      <c r="BJ9" s="630"/>
      <c r="BK9" s="630"/>
      <c r="BL9" s="630"/>
      <c r="BM9" s="630"/>
      <c r="BN9" s="631"/>
      <c r="BO9" s="632">
        <v>27.8</v>
      </c>
      <c r="BP9" s="632"/>
      <c r="BQ9" s="632"/>
      <c r="BR9" s="632"/>
      <c r="BS9" s="633" t="s">
        <v>245</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3633820</v>
      </c>
      <c r="CS9" s="630"/>
      <c r="CT9" s="630"/>
      <c r="CU9" s="630"/>
      <c r="CV9" s="630"/>
      <c r="CW9" s="630"/>
      <c r="CX9" s="630"/>
      <c r="CY9" s="631"/>
      <c r="CZ9" s="632">
        <v>8.1</v>
      </c>
      <c r="DA9" s="632"/>
      <c r="DB9" s="632"/>
      <c r="DC9" s="632"/>
      <c r="DD9" s="638">
        <v>518828</v>
      </c>
      <c r="DE9" s="630"/>
      <c r="DF9" s="630"/>
      <c r="DG9" s="630"/>
      <c r="DH9" s="630"/>
      <c r="DI9" s="630"/>
      <c r="DJ9" s="630"/>
      <c r="DK9" s="630"/>
      <c r="DL9" s="630"/>
      <c r="DM9" s="630"/>
      <c r="DN9" s="630"/>
      <c r="DO9" s="630"/>
      <c r="DP9" s="631"/>
      <c r="DQ9" s="638">
        <v>2891212</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32" t="s">
        <v>245</v>
      </c>
      <c r="AA10" s="632"/>
      <c r="AB10" s="632"/>
      <c r="AC10" s="632"/>
      <c r="AD10" s="633" t="s">
        <v>236</v>
      </c>
      <c r="AE10" s="633"/>
      <c r="AF10" s="633"/>
      <c r="AG10" s="633"/>
      <c r="AH10" s="633"/>
      <c r="AI10" s="633"/>
      <c r="AJ10" s="633"/>
      <c r="AK10" s="633"/>
      <c r="AL10" s="634" t="s">
        <v>236</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307518</v>
      </c>
      <c r="BH10" s="630"/>
      <c r="BI10" s="630"/>
      <c r="BJ10" s="630"/>
      <c r="BK10" s="630"/>
      <c r="BL10" s="630"/>
      <c r="BM10" s="630"/>
      <c r="BN10" s="631"/>
      <c r="BO10" s="632">
        <v>2.2999999999999998</v>
      </c>
      <c r="BP10" s="632"/>
      <c r="BQ10" s="632"/>
      <c r="BR10" s="632"/>
      <c r="BS10" s="633">
        <v>50185</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138301</v>
      </c>
      <c r="CS10" s="630"/>
      <c r="CT10" s="630"/>
      <c r="CU10" s="630"/>
      <c r="CV10" s="630"/>
      <c r="CW10" s="630"/>
      <c r="CX10" s="630"/>
      <c r="CY10" s="631"/>
      <c r="CZ10" s="632">
        <v>0.3</v>
      </c>
      <c r="DA10" s="632"/>
      <c r="DB10" s="632"/>
      <c r="DC10" s="632"/>
      <c r="DD10" s="638" t="s">
        <v>236</v>
      </c>
      <c r="DE10" s="630"/>
      <c r="DF10" s="630"/>
      <c r="DG10" s="630"/>
      <c r="DH10" s="630"/>
      <c r="DI10" s="630"/>
      <c r="DJ10" s="630"/>
      <c r="DK10" s="630"/>
      <c r="DL10" s="630"/>
      <c r="DM10" s="630"/>
      <c r="DN10" s="630"/>
      <c r="DO10" s="630"/>
      <c r="DP10" s="631"/>
      <c r="DQ10" s="638">
        <v>16001</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1587020</v>
      </c>
      <c r="S11" s="630"/>
      <c r="T11" s="630"/>
      <c r="U11" s="630"/>
      <c r="V11" s="630"/>
      <c r="W11" s="630"/>
      <c r="X11" s="630"/>
      <c r="Y11" s="631"/>
      <c r="Z11" s="634">
        <v>3.4</v>
      </c>
      <c r="AA11" s="635"/>
      <c r="AB11" s="635"/>
      <c r="AC11" s="647"/>
      <c r="AD11" s="638">
        <v>1587020</v>
      </c>
      <c r="AE11" s="630"/>
      <c r="AF11" s="630"/>
      <c r="AG11" s="630"/>
      <c r="AH11" s="630"/>
      <c r="AI11" s="630"/>
      <c r="AJ11" s="630"/>
      <c r="AK11" s="631"/>
      <c r="AL11" s="634">
        <v>9.5</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545806</v>
      </c>
      <c r="BH11" s="630"/>
      <c r="BI11" s="630"/>
      <c r="BJ11" s="630"/>
      <c r="BK11" s="630"/>
      <c r="BL11" s="630"/>
      <c r="BM11" s="630"/>
      <c r="BN11" s="631"/>
      <c r="BO11" s="632">
        <v>4.0999999999999996</v>
      </c>
      <c r="BP11" s="632"/>
      <c r="BQ11" s="632"/>
      <c r="BR11" s="632"/>
      <c r="BS11" s="633">
        <v>150557</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517012</v>
      </c>
      <c r="CS11" s="630"/>
      <c r="CT11" s="630"/>
      <c r="CU11" s="630"/>
      <c r="CV11" s="630"/>
      <c r="CW11" s="630"/>
      <c r="CX11" s="630"/>
      <c r="CY11" s="631"/>
      <c r="CZ11" s="632">
        <v>1.2</v>
      </c>
      <c r="DA11" s="632"/>
      <c r="DB11" s="632"/>
      <c r="DC11" s="632"/>
      <c r="DD11" s="638">
        <v>183329</v>
      </c>
      <c r="DE11" s="630"/>
      <c r="DF11" s="630"/>
      <c r="DG11" s="630"/>
      <c r="DH11" s="630"/>
      <c r="DI11" s="630"/>
      <c r="DJ11" s="630"/>
      <c r="DK11" s="630"/>
      <c r="DL11" s="630"/>
      <c r="DM11" s="630"/>
      <c r="DN11" s="630"/>
      <c r="DO11" s="630"/>
      <c r="DP11" s="631"/>
      <c r="DQ11" s="638">
        <v>269128</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v>13891</v>
      </c>
      <c r="S12" s="630"/>
      <c r="T12" s="630"/>
      <c r="U12" s="630"/>
      <c r="V12" s="630"/>
      <c r="W12" s="630"/>
      <c r="X12" s="630"/>
      <c r="Y12" s="631"/>
      <c r="Z12" s="632">
        <v>0</v>
      </c>
      <c r="AA12" s="632"/>
      <c r="AB12" s="632"/>
      <c r="AC12" s="632"/>
      <c r="AD12" s="633">
        <v>13891</v>
      </c>
      <c r="AE12" s="633"/>
      <c r="AF12" s="633"/>
      <c r="AG12" s="633"/>
      <c r="AH12" s="633"/>
      <c r="AI12" s="633"/>
      <c r="AJ12" s="633"/>
      <c r="AK12" s="633"/>
      <c r="AL12" s="634">
        <v>0.1</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7256306</v>
      </c>
      <c r="BH12" s="630"/>
      <c r="BI12" s="630"/>
      <c r="BJ12" s="630"/>
      <c r="BK12" s="630"/>
      <c r="BL12" s="630"/>
      <c r="BM12" s="630"/>
      <c r="BN12" s="631"/>
      <c r="BO12" s="632">
        <v>55</v>
      </c>
      <c r="BP12" s="632"/>
      <c r="BQ12" s="632"/>
      <c r="BR12" s="632"/>
      <c r="BS12" s="633" t="s">
        <v>245</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1564940</v>
      </c>
      <c r="CS12" s="630"/>
      <c r="CT12" s="630"/>
      <c r="CU12" s="630"/>
      <c r="CV12" s="630"/>
      <c r="CW12" s="630"/>
      <c r="CX12" s="630"/>
      <c r="CY12" s="631"/>
      <c r="CZ12" s="632">
        <v>3.5</v>
      </c>
      <c r="DA12" s="632"/>
      <c r="DB12" s="632"/>
      <c r="DC12" s="632"/>
      <c r="DD12" s="638">
        <v>78183</v>
      </c>
      <c r="DE12" s="630"/>
      <c r="DF12" s="630"/>
      <c r="DG12" s="630"/>
      <c r="DH12" s="630"/>
      <c r="DI12" s="630"/>
      <c r="DJ12" s="630"/>
      <c r="DK12" s="630"/>
      <c r="DL12" s="630"/>
      <c r="DM12" s="630"/>
      <c r="DN12" s="630"/>
      <c r="DO12" s="630"/>
      <c r="DP12" s="631"/>
      <c r="DQ12" s="638">
        <v>1003730</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236</v>
      </c>
      <c r="S13" s="630"/>
      <c r="T13" s="630"/>
      <c r="U13" s="630"/>
      <c r="V13" s="630"/>
      <c r="W13" s="630"/>
      <c r="X13" s="630"/>
      <c r="Y13" s="631"/>
      <c r="Z13" s="632" t="s">
        <v>236</v>
      </c>
      <c r="AA13" s="632"/>
      <c r="AB13" s="632"/>
      <c r="AC13" s="632"/>
      <c r="AD13" s="633" t="s">
        <v>236</v>
      </c>
      <c r="AE13" s="633"/>
      <c r="AF13" s="633"/>
      <c r="AG13" s="633"/>
      <c r="AH13" s="633"/>
      <c r="AI13" s="633"/>
      <c r="AJ13" s="633"/>
      <c r="AK13" s="633"/>
      <c r="AL13" s="634" t="s">
        <v>245</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7242953</v>
      </c>
      <c r="BH13" s="630"/>
      <c r="BI13" s="630"/>
      <c r="BJ13" s="630"/>
      <c r="BK13" s="630"/>
      <c r="BL13" s="630"/>
      <c r="BM13" s="630"/>
      <c r="BN13" s="631"/>
      <c r="BO13" s="632">
        <v>54.9</v>
      </c>
      <c r="BP13" s="632"/>
      <c r="BQ13" s="632"/>
      <c r="BR13" s="632"/>
      <c r="BS13" s="633" t="s">
        <v>236</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4268969</v>
      </c>
      <c r="CS13" s="630"/>
      <c r="CT13" s="630"/>
      <c r="CU13" s="630"/>
      <c r="CV13" s="630"/>
      <c r="CW13" s="630"/>
      <c r="CX13" s="630"/>
      <c r="CY13" s="631"/>
      <c r="CZ13" s="632">
        <v>9.6</v>
      </c>
      <c r="DA13" s="632"/>
      <c r="DB13" s="632"/>
      <c r="DC13" s="632"/>
      <c r="DD13" s="638">
        <v>2476917</v>
      </c>
      <c r="DE13" s="630"/>
      <c r="DF13" s="630"/>
      <c r="DG13" s="630"/>
      <c r="DH13" s="630"/>
      <c r="DI13" s="630"/>
      <c r="DJ13" s="630"/>
      <c r="DK13" s="630"/>
      <c r="DL13" s="630"/>
      <c r="DM13" s="630"/>
      <c r="DN13" s="630"/>
      <c r="DO13" s="630"/>
      <c r="DP13" s="631"/>
      <c r="DQ13" s="638">
        <v>1993169</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32" t="s">
        <v>236</v>
      </c>
      <c r="AA14" s="632"/>
      <c r="AB14" s="632"/>
      <c r="AC14" s="632"/>
      <c r="AD14" s="633" t="s">
        <v>236</v>
      </c>
      <c r="AE14" s="633"/>
      <c r="AF14" s="633"/>
      <c r="AG14" s="633"/>
      <c r="AH14" s="633"/>
      <c r="AI14" s="633"/>
      <c r="AJ14" s="633"/>
      <c r="AK14" s="633"/>
      <c r="AL14" s="634" t="s">
        <v>236</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224240</v>
      </c>
      <c r="BH14" s="630"/>
      <c r="BI14" s="630"/>
      <c r="BJ14" s="630"/>
      <c r="BK14" s="630"/>
      <c r="BL14" s="630"/>
      <c r="BM14" s="630"/>
      <c r="BN14" s="631"/>
      <c r="BO14" s="632">
        <v>1.7</v>
      </c>
      <c r="BP14" s="632"/>
      <c r="BQ14" s="632"/>
      <c r="BR14" s="632"/>
      <c r="BS14" s="633" t="s">
        <v>236</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1065103</v>
      </c>
      <c r="CS14" s="630"/>
      <c r="CT14" s="630"/>
      <c r="CU14" s="630"/>
      <c r="CV14" s="630"/>
      <c r="CW14" s="630"/>
      <c r="CX14" s="630"/>
      <c r="CY14" s="631"/>
      <c r="CZ14" s="632">
        <v>2.4</v>
      </c>
      <c r="DA14" s="632"/>
      <c r="DB14" s="632"/>
      <c r="DC14" s="632"/>
      <c r="DD14" s="638">
        <v>1700</v>
      </c>
      <c r="DE14" s="630"/>
      <c r="DF14" s="630"/>
      <c r="DG14" s="630"/>
      <c r="DH14" s="630"/>
      <c r="DI14" s="630"/>
      <c r="DJ14" s="630"/>
      <c r="DK14" s="630"/>
      <c r="DL14" s="630"/>
      <c r="DM14" s="630"/>
      <c r="DN14" s="630"/>
      <c r="DO14" s="630"/>
      <c r="DP14" s="631"/>
      <c r="DQ14" s="638">
        <v>1056643</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137</v>
      </c>
      <c r="S15" s="630"/>
      <c r="T15" s="630"/>
      <c r="U15" s="630"/>
      <c r="V15" s="630"/>
      <c r="W15" s="630"/>
      <c r="X15" s="630"/>
      <c r="Y15" s="631"/>
      <c r="Z15" s="632" t="s">
        <v>137</v>
      </c>
      <c r="AA15" s="632"/>
      <c r="AB15" s="632"/>
      <c r="AC15" s="632"/>
      <c r="AD15" s="633" t="s">
        <v>236</v>
      </c>
      <c r="AE15" s="633"/>
      <c r="AF15" s="633"/>
      <c r="AG15" s="633"/>
      <c r="AH15" s="633"/>
      <c r="AI15" s="633"/>
      <c r="AJ15" s="633"/>
      <c r="AK15" s="633"/>
      <c r="AL15" s="634" t="s">
        <v>137</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523780</v>
      </c>
      <c r="BH15" s="630"/>
      <c r="BI15" s="630"/>
      <c r="BJ15" s="630"/>
      <c r="BK15" s="630"/>
      <c r="BL15" s="630"/>
      <c r="BM15" s="630"/>
      <c r="BN15" s="631"/>
      <c r="BO15" s="632">
        <v>4</v>
      </c>
      <c r="BP15" s="632"/>
      <c r="BQ15" s="632"/>
      <c r="BR15" s="632"/>
      <c r="BS15" s="633" t="s">
        <v>236</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3737004</v>
      </c>
      <c r="CS15" s="630"/>
      <c r="CT15" s="630"/>
      <c r="CU15" s="630"/>
      <c r="CV15" s="630"/>
      <c r="CW15" s="630"/>
      <c r="CX15" s="630"/>
      <c r="CY15" s="631"/>
      <c r="CZ15" s="632">
        <v>8.4</v>
      </c>
      <c r="DA15" s="632"/>
      <c r="DB15" s="632"/>
      <c r="DC15" s="632"/>
      <c r="DD15" s="638">
        <v>838366</v>
      </c>
      <c r="DE15" s="630"/>
      <c r="DF15" s="630"/>
      <c r="DG15" s="630"/>
      <c r="DH15" s="630"/>
      <c r="DI15" s="630"/>
      <c r="DJ15" s="630"/>
      <c r="DK15" s="630"/>
      <c r="DL15" s="630"/>
      <c r="DM15" s="630"/>
      <c r="DN15" s="630"/>
      <c r="DO15" s="630"/>
      <c r="DP15" s="631"/>
      <c r="DQ15" s="638">
        <v>2622287</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18720</v>
      </c>
      <c r="S16" s="630"/>
      <c r="T16" s="630"/>
      <c r="U16" s="630"/>
      <c r="V16" s="630"/>
      <c r="W16" s="630"/>
      <c r="X16" s="630"/>
      <c r="Y16" s="631"/>
      <c r="Z16" s="632">
        <v>0</v>
      </c>
      <c r="AA16" s="632"/>
      <c r="AB16" s="632"/>
      <c r="AC16" s="632"/>
      <c r="AD16" s="633">
        <v>18720</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v>335</v>
      </c>
      <c r="BH16" s="630"/>
      <c r="BI16" s="630"/>
      <c r="BJ16" s="630"/>
      <c r="BK16" s="630"/>
      <c r="BL16" s="630"/>
      <c r="BM16" s="630"/>
      <c r="BN16" s="631"/>
      <c r="BO16" s="632">
        <v>0</v>
      </c>
      <c r="BP16" s="632"/>
      <c r="BQ16" s="632"/>
      <c r="BR16" s="632"/>
      <c r="BS16" s="633" t="s">
        <v>245</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t="s">
        <v>236</v>
      </c>
      <c r="CS16" s="630"/>
      <c r="CT16" s="630"/>
      <c r="CU16" s="630"/>
      <c r="CV16" s="630"/>
      <c r="CW16" s="630"/>
      <c r="CX16" s="630"/>
      <c r="CY16" s="631"/>
      <c r="CZ16" s="632" t="s">
        <v>137</v>
      </c>
      <c r="DA16" s="632"/>
      <c r="DB16" s="632"/>
      <c r="DC16" s="632"/>
      <c r="DD16" s="638" t="s">
        <v>236</v>
      </c>
      <c r="DE16" s="630"/>
      <c r="DF16" s="630"/>
      <c r="DG16" s="630"/>
      <c r="DH16" s="630"/>
      <c r="DI16" s="630"/>
      <c r="DJ16" s="630"/>
      <c r="DK16" s="630"/>
      <c r="DL16" s="630"/>
      <c r="DM16" s="630"/>
      <c r="DN16" s="630"/>
      <c r="DO16" s="630"/>
      <c r="DP16" s="631"/>
      <c r="DQ16" s="638" t="s">
        <v>137</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181110</v>
      </c>
      <c r="S17" s="630"/>
      <c r="T17" s="630"/>
      <c r="U17" s="630"/>
      <c r="V17" s="630"/>
      <c r="W17" s="630"/>
      <c r="X17" s="630"/>
      <c r="Y17" s="631"/>
      <c r="Z17" s="632">
        <v>0.4</v>
      </c>
      <c r="AA17" s="632"/>
      <c r="AB17" s="632"/>
      <c r="AC17" s="632"/>
      <c r="AD17" s="633">
        <v>181110</v>
      </c>
      <c r="AE17" s="633"/>
      <c r="AF17" s="633"/>
      <c r="AG17" s="633"/>
      <c r="AH17" s="633"/>
      <c r="AI17" s="633"/>
      <c r="AJ17" s="633"/>
      <c r="AK17" s="633"/>
      <c r="AL17" s="634">
        <v>1.1000000000000001</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236</v>
      </c>
      <c r="BH17" s="630"/>
      <c r="BI17" s="630"/>
      <c r="BJ17" s="630"/>
      <c r="BK17" s="630"/>
      <c r="BL17" s="630"/>
      <c r="BM17" s="630"/>
      <c r="BN17" s="631"/>
      <c r="BO17" s="632" t="s">
        <v>137</v>
      </c>
      <c r="BP17" s="632"/>
      <c r="BQ17" s="632"/>
      <c r="BR17" s="632"/>
      <c r="BS17" s="633" t="s">
        <v>137</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2012343</v>
      </c>
      <c r="CS17" s="630"/>
      <c r="CT17" s="630"/>
      <c r="CU17" s="630"/>
      <c r="CV17" s="630"/>
      <c r="CW17" s="630"/>
      <c r="CX17" s="630"/>
      <c r="CY17" s="631"/>
      <c r="CZ17" s="632">
        <v>4.5</v>
      </c>
      <c r="DA17" s="632"/>
      <c r="DB17" s="632"/>
      <c r="DC17" s="632"/>
      <c r="DD17" s="638" t="s">
        <v>245</v>
      </c>
      <c r="DE17" s="630"/>
      <c r="DF17" s="630"/>
      <c r="DG17" s="630"/>
      <c r="DH17" s="630"/>
      <c r="DI17" s="630"/>
      <c r="DJ17" s="630"/>
      <c r="DK17" s="630"/>
      <c r="DL17" s="630"/>
      <c r="DM17" s="630"/>
      <c r="DN17" s="630"/>
      <c r="DO17" s="630"/>
      <c r="DP17" s="631"/>
      <c r="DQ17" s="638">
        <v>1867580</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212236</v>
      </c>
      <c r="S18" s="630"/>
      <c r="T18" s="630"/>
      <c r="U18" s="630"/>
      <c r="V18" s="630"/>
      <c r="W18" s="630"/>
      <c r="X18" s="630"/>
      <c r="Y18" s="631"/>
      <c r="Z18" s="632">
        <v>0.4</v>
      </c>
      <c r="AA18" s="632"/>
      <c r="AB18" s="632"/>
      <c r="AC18" s="632"/>
      <c r="AD18" s="633">
        <v>197159</v>
      </c>
      <c r="AE18" s="633"/>
      <c r="AF18" s="633"/>
      <c r="AG18" s="633"/>
      <c r="AH18" s="633"/>
      <c r="AI18" s="633"/>
      <c r="AJ18" s="633"/>
      <c r="AK18" s="633"/>
      <c r="AL18" s="634">
        <v>1.2000000476837158</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236</v>
      </c>
      <c r="BH18" s="630"/>
      <c r="BI18" s="630"/>
      <c r="BJ18" s="630"/>
      <c r="BK18" s="630"/>
      <c r="BL18" s="630"/>
      <c r="BM18" s="630"/>
      <c r="BN18" s="631"/>
      <c r="BO18" s="632" t="s">
        <v>137</v>
      </c>
      <c r="BP18" s="632"/>
      <c r="BQ18" s="632"/>
      <c r="BR18" s="632"/>
      <c r="BS18" s="633" t="s">
        <v>137</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137</v>
      </c>
      <c r="CS18" s="630"/>
      <c r="CT18" s="630"/>
      <c r="CU18" s="630"/>
      <c r="CV18" s="630"/>
      <c r="CW18" s="630"/>
      <c r="CX18" s="630"/>
      <c r="CY18" s="631"/>
      <c r="CZ18" s="632" t="s">
        <v>137</v>
      </c>
      <c r="DA18" s="632"/>
      <c r="DB18" s="632"/>
      <c r="DC18" s="632"/>
      <c r="DD18" s="638" t="s">
        <v>236</v>
      </c>
      <c r="DE18" s="630"/>
      <c r="DF18" s="630"/>
      <c r="DG18" s="630"/>
      <c r="DH18" s="630"/>
      <c r="DI18" s="630"/>
      <c r="DJ18" s="630"/>
      <c r="DK18" s="630"/>
      <c r="DL18" s="630"/>
      <c r="DM18" s="630"/>
      <c r="DN18" s="630"/>
      <c r="DO18" s="630"/>
      <c r="DP18" s="631"/>
      <c r="DQ18" s="638" t="s">
        <v>236</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58604</v>
      </c>
      <c r="S19" s="630"/>
      <c r="T19" s="630"/>
      <c r="U19" s="630"/>
      <c r="V19" s="630"/>
      <c r="W19" s="630"/>
      <c r="X19" s="630"/>
      <c r="Y19" s="631"/>
      <c r="Z19" s="632">
        <v>0.1</v>
      </c>
      <c r="AA19" s="632"/>
      <c r="AB19" s="632"/>
      <c r="AC19" s="632"/>
      <c r="AD19" s="633">
        <v>58604</v>
      </c>
      <c r="AE19" s="633"/>
      <c r="AF19" s="633"/>
      <c r="AG19" s="633"/>
      <c r="AH19" s="633"/>
      <c r="AI19" s="633"/>
      <c r="AJ19" s="633"/>
      <c r="AK19" s="633"/>
      <c r="AL19" s="634">
        <v>0.3</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547108</v>
      </c>
      <c r="BH19" s="630"/>
      <c r="BI19" s="630"/>
      <c r="BJ19" s="630"/>
      <c r="BK19" s="630"/>
      <c r="BL19" s="630"/>
      <c r="BM19" s="630"/>
      <c r="BN19" s="631"/>
      <c r="BO19" s="632">
        <v>4.0999999999999996</v>
      </c>
      <c r="BP19" s="632"/>
      <c r="BQ19" s="632"/>
      <c r="BR19" s="632"/>
      <c r="BS19" s="633" t="s">
        <v>137</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245</v>
      </c>
      <c r="CS19" s="630"/>
      <c r="CT19" s="630"/>
      <c r="CU19" s="630"/>
      <c r="CV19" s="630"/>
      <c r="CW19" s="630"/>
      <c r="CX19" s="630"/>
      <c r="CY19" s="631"/>
      <c r="CZ19" s="632" t="s">
        <v>236</v>
      </c>
      <c r="DA19" s="632"/>
      <c r="DB19" s="632"/>
      <c r="DC19" s="632"/>
      <c r="DD19" s="638" t="s">
        <v>236</v>
      </c>
      <c r="DE19" s="630"/>
      <c r="DF19" s="630"/>
      <c r="DG19" s="630"/>
      <c r="DH19" s="630"/>
      <c r="DI19" s="630"/>
      <c r="DJ19" s="630"/>
      <c r="DK19" s="630"/>
      <c r="DL19" s="630"/>
      <c r="DM19" s="630"/>
      <c r="DN19" s="630"/>
      <c r="DO19" s="630"/>
      <c r="DP19" s="631"/>
      <c r="DQ19" s="638" t="s">
        <v>236</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6098</v>
      </c>
      <c r="S20" s="630"/>
      <c r="T20" s="630"/>
      <c r="U20" s="630"/>
      <c r="V20" s="630"/>
      <c r="W20" s="630"/>
      <c r="X20" s="630"/>
      <c r="Y20" s="631"/>
      <c r="Z20" s="632">
        <v>0</v>
      </c>
      <c r="AA20" s="632"/>
      <c r="AB20" s="632"/>
      <c r="AC20" s="632"/>
      <c r="AD20" s="633">
        <v>6098</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v>547108</v>
      </c>
      <c r="BH20" s="630"/>
      <c r="BI20" s="630"/>
      <c r="BJ20" s="630"/>
      <c r="BK20" s="630"/>
      <c r="BL20" s="630"/>
      <c r="BM20" s="630"/>
      <c r="BN20" s="631"/>
      <c r="BO20" s="632">
        <v>4.0999999999999996</v>
      </c>
      <c r="BP20" s="632"/>
      <c r="BQ20" s="632"/>
      <c r="BR20" s="632"/>
      <c r="BS20" s="633" t="s">
        <v>245</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44686519</v>
      </c>
      <c r="CS20" s="630"/>
      <c r="CT20" s="630"/>
      <c r="CU20" s="630"/>
      <c r="CV20" s="630"/>
      <c r="CW20" s="630"/>
      <c r="CX20" s="630"/>
      <c r="CY20" s="631"/>
      <c r="CZ20" s="632">
        <v>100</v>
      </c>
      <c r="DA20" s="632"/>
      <c r="DB20" s="632"/>
      <c r="DC20" s="632"/>
      <c r="DD20" s="638">
        <v>8890888</v>
      </c>
      <c r="DE20" s="630"/>
      <c r="DF20" s="630"/>
      <c r="DG20" s="630"/>
      <c r="DH20" s="630"/>
      <c r="DI20" s="630"/>
      <c r="DJ20" s="630"/>
      <c r="DK20" s="630"/>
      <c r="DL20" s="630"/>
      <c r="DM20" s="630"/>
      <c r="DN20" s="630"/>
      <c r="DO20" s="630"/>
      <c r="DP20" s="631"/>
      <c r="DQ20" s="638">
        <v>24964841</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3976</v>
      </c>
      <c r="S21" s="630"/>
      <c r="T21" s="630"/>
      <c r="U21" s="630"/>
      <c r="V21" s="630"/>
      <c r="W21" s="630"/>
      <c r="X21" s="630"/>
      <c r="Y21" s="631"/>
      <c r="Z21" s="632">
        <v>0</v>
      </c>
      <c r="AA21" s="632"/>
      <c r="AB21" s="632"/>
      <c r="AC21" s="632"/>
      <c r="AD21" s="633">
        <v>3976</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v>1141</v>
      </c>
      <c r="BH21" s="630"/>
      <c r="BI21" s="630"/>
      <c r="BJ21" s="630"/>
      <c r="BK21" s="630"/>
      <c r="BL21" s="630"/>
      <c r="BM21" s="630"/>
      <c r="BN21" s="631"/>
      <c r="BO21" s="632">
        <v>0</v>
      </c>
      <c r="BP21" s="632"/>
      <c r="BQ21" s="632"/>
      <c r="BR21" s="632"/>
      <c r="BS21" s="633" t="s">
        <v>236</v>
      </c>
      <c r="BT21" s="633"/>
      <c r="BU21" s="633"/>
      <c r="BV21" s="633"/>
      <c r="BW21" s="633"/>
      <c r="BX21" s="633"/>
      <c r="BY21" s="633"/>
      <c r="BZ21" s="633"/>
      <c r="CA21" s="633"/>
      <c r="CB21" s="637"/>
      <c r="CD21" s="656"/>
      <c r="CE21" s="657"/>
      <c r="CF21" s="657"/>
      <c r="CG21" s="657"/>
      <c r="CH21" s="657"/>
      <c r="CI21" s="657"/>
      <c r="CJ21" s="657"/>
      <c r="CK21" s="657"/>
      <c r="CL21" s="657"/>
      <c r="CM21" s="657"/>
      <c r="CN21" s="657"/>
      <c r="CO21" s="657"/>
      <c r="CP21" s="657"/>
      <c r="CQ21" s="658"/>
      <c r="CR21" s="659"/>
      <c r="CS21" s="652"/>
      <c r="CT21" s="652"/>
      <c r="CU21" s="652"/>
      <c r="CV21" s="652"/>
      <c r="CW21" s="652"/>
      <c r="CX21" s="652"/>
      <c r="CY21" s="660"/>
      <c r="CZ21" s="661"/>
      <c r="DA21" s="661"/>
      <c r="DB21" s="661"/>
      <c r="DC21" s="661"/>
      <c r="DD21" s="651"/>
      <c r="DE21" s="652"/>
      <c r="DF21" s="652"/>
      <c r="DG21" s="652"/>
      <c r="DH21" s="652"/>
      <c r="DI21" s="652"/>
      <c r="DJ21" s="652"/>
      <c r="DK21" s="652"/>
      <c r="DL21" s="652"/>
      <c r="DM21" s="652"/>
      <c r="DN21" s="652"/>
      <c r="DO21" s="652"/>
      <c r="DP21" s="660"/>
      <c r="DQ21" s="651"/>
      <c r="DR21" s="652"/>
      <c r="DS21" s="652"/>
      <c r="DT21" s="652"/>
      <c r="DU21" s="652"/>
      <c r="DV21" s="652"/>
      <c r="DW21" s="652"/>
      <c r="DX21" s="652"/>
      <c r="DY21" s="652"/>
      <c r="DZ21" s="652"/>
      <c r="EA21" s="652"/>
      <c r="EB21" s="652"/>
      <c r="EC21" s="653"/>
    </row>
    <row r="22" spans="2:133" ht="11.25" customHeight="1" x14ac:dyDescent="0.15">
      <c r="B22" s="665" t="s">
        <v>282</v>
      </c>
      <c r="C22" s="666"/>
      <c r="D22" s="666"/>
      <c r="E22" s="666"/>
      <c r="F22" s="666"/>
      <c r="G22" s="666"/>
      <c r="H22" s="666"/>
      <c r="I22" s="666"/>
      <c r="J22" s="666"/>
      <c r="K22" s="666"/>
      <c r="L22" s="666"/>
      <c r="M22" s="666"/>
      <c r="N22" s="666"/>
      <c r="O22" s="666"/>
      <c r="P22" s="666"/>
      <c r="Q22" s="667"/>
      <c r="R22" s="629">
        <v>143558</v>
      </c>
      <c r="S22" s="630"/>
      <c r="T22" s="630"/>
      <c r="U22" s="630"/>
      <c r="V22" s="630"/>
      <c r="W22" s="630"/>
      <c r="X22" s="630"/>
      <c r="Y22" s="631"/>
      <c r="Z22" s="632">
        <v>0.3</v>
      </c>
      <c r="AA22" s="632"/>
      <c r="AB22" s="632"/>
      <c r="AC22" s="632"/>
      <c r="AD22" s="633">
        <v>128481</v>
      </c>
      <c r="AE22" s="633"/>
      <c r="AF22" s="633"/>
      <c r="AG22" s="633"/>
      <c r="AH22" s="633"/>
      <c r="AI22" s="633"/>
      <c r="AJ22" s="633"/>
      <c r="AK22" s="633"/>
      <c r="AL22" s="634">
        <v>0.80000001192092896</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245</v>
      </c>
      <c r="BH22" s="630"/>
      <c r="BI22" s="630"/>
      <c r="BJ22" s="630"/>
      <c r="BK22" s="630"/>
      <c r="BL22" s="630"/>
      <c r="BM22" s="630"/>
      <c r="BN22" s="631"/>
      <c r="BO22" s="632" t="s">
        <v>236</v>
      </c>
      <c r="BP22" s="632"/>
      <c r="BQ22" s="632"/>
      <c r="BR22" s="632"/>
      <c r="BS22" s="633" t="s">
        <v>245</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2051009</v>
      </c>
      <c r="S23" s="630"/>
      <c r="T23" s="630"/>
      <c r="U23" s="630"/>
      <c r="V23" s="630"/>
      <c r="W23" s="630"/>
      <c r="X23" s="630"/>
      <c r="Y23" s="631"/>
      <c r="Z23" s="632">
        <v>4.3</v>
      </c>
      <c r="AA23" s="632"/>
      <c r="AB23" s="632"/>
      <c r="AC23" s="632"/>
      <c r="AD23" s="633">
        <v>1723914</v>
      </c>
      <c r="AE23" s="633"/>
      <c r="AF23" s="633"/>
      <c r="AG23" s="633"/>
      <c r="AH23" s="633"/>
      <c r="AI23" s="633"/>
      <c r="AJ23" s="633"/>
      <c r="AK23" s="633"/>
      <c r="AL23" s="634">
        <v>10.3</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v>545967</v>
      </c>
      <c r="BH23" s="630"/>
      <c r="BI23" s="630"/>
      <c r="BJ23" s="630"/>
      <c r="BK23" s="630"/>
      <c r="BL23" s="630"/>
      <c r="BM23" s="630"/>
      <c r="BN23" s="631"/>
      <c r="BO23" s="632">
        <v>4.0999999999999996</v>
      </c>
      <c r="BP23" s="632"/>
      <c r="BQ23" s="632"/>
      <c r="BR23" s="632"/>
      <c r="BS23" s="633" t="s">
        <v>236</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2" t="s">
        <v>290</v>
      </c>
      <c r="DM23" s="663"/>
      <c r="DN23" s="663"/>
      <c r="DO23" s="663"/>
      <c r="DP23" s="663"/>
      <c r="DQ23" s="663"/>
      <c r="DR23" s="663"/>
      <c r="DS23" s="663"/>
      <c r="DT23" s="663"/>
      <c r="DU23" s="663"/>
      <c r="DV23" s="664"/>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1723914</v>
      </c>
      <c r="S24" s="630"/>
      <c r="T24" s="630"/>
      <c r="U24" s="630"/>
      <c r="V24" s="630"/>
      <c r="W24" s="630"/>
      <c r="X24" s="630"/>
      <c r="Y24" s="631"/>
      <c r="Z24" s="632">
        <v>3.6</v>
      </c>
      <c r="AA24" s="632"/>
      <c r="AB24" s="632"/>
      <c r="AC24" s="632"/>
      <c r="AD24" s="633">
        <v>1723914</v>
      </c>
      <c r="AE24" s="633"/>
      <c r="AF24" s="633"/>
      <c r="AG24" s="633"/>
      <c r="AH24" s="633"/>
      <c r="AI24" s="633"/>
      <c r="AJ24" s="633"/>
      <c r="AK24" s="633"/>
      <c r="AL24" s="634">
        <v>10.3</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137</v>
      </c>
      <c r="BH24" s="630"/>
      <c r="BI24" s="630"/>
      <c r="BJ24" s="630"/>
      <c r="BK24" s="630"/>
      <c r="BL24" s="630"/>
      <c r="BM24" s="630"/>
      <c r="BN24" s="631"/>
      <c r="BO24" s="632" t="s">
        <v>236</v>
      </c>
      <c r="BP24" s="632"/>
      <c r="BQ24" s="632"/>
      <c r="BR24" s="632"/>
      <c r="BS24" s="633" t="s">
        <v>245</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14163059</v>
      </c>
      <c r="CS24" s="619"/>
      <c r="CT24" s="619"/>
      <c r="CU24" s="619"/>
      <c r="CV24" s="619"/>
      <c r="CW24" s="619"/>
      <c r="CX24" s="619"/>
      <c r="CY24" s="620"/>
      <c r="CZ24" s="623">
        <v>31.7</v>
      </c>
      <c r="DA24" s="624"/>
      <c r="DB24" s="624"/>
      <c r="DC24" s="643"/>
      <c r="DD24" s="668">
        <v>7923074</v>
      </c>
      <c r="DE24" s="619"/>
      <c r="DF24" s="619"/>
      <c r="DG24" s="619"/>
      <c r="DH24" s="619"/>
      <c r="DI24" s="619"/>
      <c r="DJ24" s="619"/>
      <c r="DK24" s="620"/>
      <c r="DL24" s="668">
        <v>7586834</v>
      </c>
      <c r="DM24" s="619"/>
      <c r="DN24" s="619"/>
      <c r="DO24" s="619"/>
      <c r="DP24" s="619"/>
      <c r="DQ24" s="619"/>
      <c r="DR24" s="619"/>
      <c r="DS24" s="619"/>
      <c r="DT24" s="619"/>
      <c r="DU24" s="619"/>
      <c r="DV24" s="620"/>
      <c r="DW24" s="623">
        <v>42.9</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327095</v>
      </c>
      <c r="S25" s="630"/>
      <c r="T25" s="630"/>
      <c r="U25" s="630"/>
      <c r="V25" s="630"/>
      <c r="W25" s="630"/>
      <c r="X25" s="630"/>
      <c r="Y25" s="631"/>
      <c r="Z25" s="632">
        <v>0.7</v>
      </c>
      <c r="AA25" s="632"/>
      <c r="AB25" s="632"/>
      <c r="AC25" s="632"/>
      <c r="AD25" s="633" t="s">
        <v>137</v>
      </c>
      <c r="AE25" s="633"/>
      <c r="AF25" s="633"/>
      <c r="AG25" s="633"/>
      <c r="AH25" s="633"/>
      <c r="AI25" s="633"/>
      <c r="AJ25" s="633"/>
      <c r="AK25" s="633"/>
      <c r="AL25" s="634" t="s">
        <v>236</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137</v>
      </c>
      <c r="BH25" s="630"/>
      <c r="BI25" s="630"/>
      <c r="BJ25" s="630"/>
      <c r="BK25" s="630"/>
      <c r="BL25" s="630"/>
      <c r="BM25" s="630"/>
      <c r="BN25" s="631"/>
      <c r="BO25" s="632" t="s">
        <v>236</v>
      </c>
      <c r="BP25" s="632"/>
      <c r="BQ25" s="632"/>
      <c r="BR25" s="632"/>
      <c r="BS25" s="633" t="s">
        <v>137</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4809054</v>
      </c>
      <c r="CS25" s="654"/>
      <c r="CT25" s="654"/>
      <c r="CU25" s="654"/>
      <c r="CV25" s="654"/>
      <c r="CW25" s="654"/>
      <c r="CX25" s="654"/>
      <c r="CY25" s="655"/>
      <c r="CZ25" s="634">
        <v>10.8</v>
      </c>
      <c r="DA25" s="669"/>
      <c r="DB25" s="669"/>
      <c r="DC25" s="671"/>
      <c r="DD25" s="638">
        <v>4245055</v>
      </c>
      <c r="DE25" s="654"/>
      <c r="DF25" s="654"/>
      <c r="DG25" s="654"/>
      <c r="DH25" s="654"/>
      <c r="DI25" s="654"/>
      <c r="DJ25" s="654"/>
      <c r="DK25" s="655"/>
      <c r="DL25" s="638">
        <v>4157593</v>
      </c>
      <c r="DM25" s="654"/>
      <c r="DN25" s="654"/>
      <c r="DO25" s="654"/>
      <c r="DP25" s="654"/>
      <c r="DQ25" s="654"/>
      <c r="DR25" s="654"/>
      <c r="DS25" s="654"/>
      <c r="DT25" s="654"/>
      <c r="DU25" s="654"/>
      <c r="DV25" s="655"/>
      <c r="DW25" s="634">
        <v>23.5</v>
      </c>
      <c r="DX25" s="669"/>
      <c r="DY25" s="669"/>
      <c r="DZ25" s="669"/>
      <c r="EA25" s="669"/>
      <c r="EB25" s="669"/>
      <c r="EC25" s="670"/>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245</v>
      </c>
      <c r="S26" s="630"/>
      <c r="T26" s="630"/>
      <c r="U26" s="630"/>
      <c r="V26" s="630"/>
      <c r="W26" s="630"/>
      <c r="X26" s="630"/>
      <c r="Y26" s="631"/>
      <c r="Z26" s="632" t="s">
        <v>236</v>
      </c>
      <c r="AA26" s="632"/>
      <c r="AB26" s="632"/>
      <c r="AC26" s="632"/>
      <c r="AD26" s="633" t="s">
        <v>236</v>
      </c>
      <c r="AE26" s="633"/>
      <c r="AF26" s="633"/>
      <c r="AG26" s="633"/>
      <c r="AH26" s="633"/>
      <c r="AI26" s="633"/>
      <c r="AJ26" s="633"/>
      <c r="AK26" s="633"/>
      <c r="AL26" s="634" t="s">
        <v>137</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137</v>
      </c>
      <c r="BH26" s="630"/>
      <c r="BI26" s="630"/>
      <c r="BJ26" s="630"/>
      <c r="BK26" s="630"/>
      <c r="BL26" s="630"/>
      <c r="BM26" s="630"/>
      <c r="BN26" s="631"/>
      <c r="BO26" s="632" t="s">
        <v>236</v>
      </c>
      <c r="BP26" s="632"/>
      <c r="BQ26" s="632"/>
      <c r="BR26" s="632"/>
      <c r="BS26" s="633" t="s">
        <v>137</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3328615</v>
      </c>
      <c r="CS26" s="630"/>
      <c r="CT26" s="630"/>
      <c r="CU26" s="630"/>
      <c r="CV26" s="630"/>
      <c r="CW26" s="630"/>
      <c r="CX26" s="630"/>
      <c r="CY26" s="631"/>
      <c r="CZ26" s="634">
        <v>7.4</v>
      </c>
      <c r="DA26" s="669"/>
      <c r="DB26" s="669"/>
      <c r="DC26" s="671"/>
      <c r="DD26" s="638">
        <v>2870219</v>
      </c>
      <c r="DE26" s="630"/>
      <c r="DF26" s="630"/>
      <c r="DG26" s="630"/>
      <c r="DH26" s="630"/>
      <c r="DI26" s="630"/>
      <c r="DJ26" s="630"/>
      <c r="DK26" s="631"/>
      <c r="DL26" s="638" t="s">
        <v>236</v>
      </c>
      <c r="DM26" s="630"/>
      <c r="DN26" s="630"/>
      <c r="DO26" s="630"/>
      <c r="DP26" s="630"/>
      <c r="DQ26" s="630"/>
      <c r="DR26" s="630"/>
      <c r="DS26" s="630"/>
      <c r="DT26" s="630"/>
      <c r="DU26" s="630"/>
      <c r="DV26" s="631"/>
      <c r="DW26" s="634" t="s">
        <v>137</v>
      </c>
      <c r="DX26" s="669"/>
      <c r="DY26" s="669"/>
      <c r="DZ26" s="669"/>
      <c r="EA26" s="669"/>
      <c r="EB26" s="669"/>
      <c r="EC26" s="670"/>
    </row>
    <row r="27" spans="2:133" ht="11.25" customHeight="1" x14ac:dyDescent="0.15">
      <c r="B27" s="626" t="s">
        <v>301</v>
      </c>
      <c r="C27" s="627"/>
      <c r="D27" s="627"/>
      <c r="E27" s="627"/>
      <c r="F27" s="627"/>
      <c r="G27" s="627"/>
      <c r="H27" s="627"/>
      <c r="I27" s="627"/>
      <c r="J27" s="627"/>
      <c r="K27" s="627"/>
      <c r="L27" s="627"/>
      <c r="M27" s="627"/>
      <c r="N27" s="627"/>
      <c r="O27" s="627"/>
      <c r="P27" s="627"/>
      <c r="Q27" s="628"/>
      <c r="R27" s="629">
        <v>17611102</v>
      </c>
      <c r="S27" s="630"/>
      <c r="T27" s="630"/>
      <c r="U27" s="630"/>
      <c r="V27" s="630"/>
      <c r="W27" s="630"/>
      <c r="X27" s="630"/>
      <c r="Y27" s="631"/>
      <c r="Z27" s="632">
        <v>37.200000000000003</v>
      </c>
      <c r="AA27" s="632"/>
      <c r="AB27" s="632"/>
      <c r="AC27" s="632"/>
      <c r="AD27" s="633">
        <v>16722963</v>
      </c>
      <c r="AE27" s="633"/>
      <c r="AF27" s="633"/>
      <c r="AG27" s="633"/>
      <c r="AH27" s="633"/>
      <c r="AI27" s="633"/>
      <c r="AJ27" s="633"/>
      <c r="AK27" s="633"/>
      <c r="AL27" s="634">
        <v>99.699996948242188</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13187422</v>
      </c>
      <c r="BH27" s="630"/>
      <c r="BI27" s="630"/>
      <c r="BJ27" s="630"/>
      <c r="BK27" s="630"/>
      <c r="BL27" s="630"/>
      <c r="BM27" s="630"/>
      <c r="BN27" s="631"/>
      <c r="BO27" s="632">
        <v>100</v>
      </c>
      <c r="BP27" s="632"/>
      <c r="BQ27" s="632"/>
      <c r="BR27" s="632"/>
      <c r="BS27" s="633">
        <v>200742</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7341662</v>
      </c>
      <c r="CS27" s="654"/>
      <c r="CT27" s="654"/>
      <c r="CU27" s="654"/>
      <c r="CV27" s="654"/>
      <c r="CW27" s="654"/>
      <c r="CX27" s="654"/>
      <c r="CY27" s="655"/>
      <c r="CZ27" s="634">
        <v>16.399999999999999</v>
      </c>
      <c r="DA27" s="669"/>
      <c r="DB27" s="669"/>
      <c r="DC27" s="671"/>
      <c r="DD27" s="638">
        <v>1810439</v>
      </c>
      <c r="DE27" s="654"/>
      <c r="DF27" s="654"/>
      <c r="DG27" s="654"/>
      <c r="DH27" s="654"/>
      <c r="DI27" s="654"/>
      <c r="DJ27" s="654"/>
      <c r="DK27" s="655"/>
      <c r="DL27" s="638">
        <v>1741061</v>
      </c>
      <c r="DM27" s="654"/>
      <c r="DN27" s="654"/>
      <c r="DO27" s="654"/>
      <c r="DP27" s="654"/>
      <c r="DQ27" s="654"/>
      <c r="DR27" s="654"/>
      <c r="DS27" s="654"/>
      <c r="DT27" s="654"/>
      <c r="DU27" s="654"/>
      <c r="DV27" s="655"/>
      <c r="DW27" s="634">
        <v>9.8000000000000007</v>
      </c>
      <c r="DX27" s="669"/>
      <c r="DY27" s="669"/>
      <c r="DZ27" s="669"/>
      <c r="EA27" s="669"/>
      <c r="EB27" s="669"/>
      <c r="EC27" s="670"/>
    </row>
    <row r="28" spans="2:133" ht="11.25" customHeight="1" x14ac:dyDescent="0.15">
      <c r="B28" s="626" t="s">
        <v>304</v>
      </c>
      <c r="C28" s="627"/>
      <c r="D28" s="627"/>
      <c r="E28" s="627"/>
      <c r="F28" s="627"/>
      <c r="G28" s="627"/>
      <c r="H28" s="627"/>
      <c r="I28" s="627"/>
      <c r="J28" s="627"/>
      <c r="K28" s="627"/>
      <c r="L28" s="627"/>
      <c r="M28" s="627"/>
      <c r="N28" s="627"/>
      <c r="O28" s="627"/>
      <c r="P28" s="627"/>
      <c r="Q28" s="628"/>
      <c r="R28" s="629">
        <v>8095</v>
      </c>
      <c r="S28" s="630"/>
      <c r="T28" s="630"/>
      <c r="U28" s="630"/>
      <c r="V28" s="630"/>
      <c r="W28" s="630"/>
      <c r="X28" s="630"/>
      <c r="Y28" s="631"/>
      <c r="Z28" s="632">
        <v>0</v>
      </c>
      <c r="AA28" s="632"/>
      <c r="AB28" s="632"/>
      <c r="AC28" s="632"/>
      <c r="AD28" s="633">
        <v>8095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2012343</v>
      </c>
      <c r="CS28" s="630"/>
      <c r="CT28" s="630"/>
      <c r="CU28" s="630"/>
      <c r="CV28" s="630"/>
      <c r="CW28" s="630"/>
      <c r="CX28" s="630"/>
      <c r="CY28" s="631"/>
      <c r="CZ28" s="634">
        <v>4.5</v>
      </c>
      <c r="DA28" s="669"/>
      <c r="DB28" s="669"/>
      <c r="DC28" s="671"/>
      <c r="DD28" s="638">
        <v>1867580</v>
      </c>
      <c r="DE28" s="630"/>
      <c r="DF28" s="630"/>
      <c r="DG28" s="630"/>
      <c r="DH28" s="630"/>
      <c r="DI28" s="630"/>
      <c r="DJ28" s="630"/>
      <c r="DK28" s="631"/>
      <c r="DL28" s="638">
        <v>1688180</v>
      </c>
      <c r="DM28" s="630"/>
      <c r="DN28" s="630"/>
      <c r="DO28" s="630"/>
      <c r="DP28" s="630"/>
      <c r="DQ28" s="630"/>
      <c r="DR28" s="630"/>
      <c r="DS28" s="630"/>
      <c r="DT28" s="630"/>
      <c r="DU28" s="630"/>
      <c r="DV28" s="631"/>
      <c r="DW28" s="634">
        <v>9.6</v>
      </c>
      <c r="DX28" s="669"/>
      <c r="DY28" s="669"/>
      <c r="DZ28" s="669"/>
      <c r="EA28" s="669"/>
      <c r="EB28" s="669"/>
      <c r="EC28" s="670"/>
    </row>
    <row r="29" spans="2:133" ht="11.25" customHeight="1" x14ac:dyDescent="0.15">
      <c r="B29" s="626" t="s">
        <v>306</v>
      </c>
      <c r="C29" s="627"/>
      <c r="D29" s="627"/>
      <c r="E29" s="627"/>
      <c r="F29" s="627"/>
      <c r="G29" s="627"/>
      <c r="H29" s="627"/>
      <c r="I29" s="627"/>
      <c r="J29" s="627"/>
      <c r="K29" s="627"/>
      <c r="L29" s="627"/>
      <c r="M29" s="627"/>
      <c r="N29" s="627"/>
      <c r="O29" s="627"/>
      <c r="P29" s="627"/>
      <c r="Q29" s="628"/>
      <c r="R29" s="629">
        <v>1211847</v>
      </c>
      <c r="S29" s="630"/>
      <c r="T29" s="630"/>
      <c r="U29" s="630"/>
      <c r="V29" s="630"/>
      <c r="W29" s="630"/>
      <c r="X29" s="630"/>
      <c r="Y29" s="631"/>
      <c r="Z29" s="632">
        <v>2.6</v>
      </c>
      <c r="AA29" s="632"/>
      <c r="AB29" s="632"/>
      <c r="AC29" s="632"/>
      <c r="AD29" s="633" t="s">
        <v>245</v>
      </c>
      <c r="AE29" s="633"/>
      <c r="AF29" s="633"/>
      <c r="AG29" s="633"/>
      <c r="AH29" s="633"/>
      <c r="AI29" s="633"/>
      <c r="AJ29" s="633"/>
      <c r="AK29" s="633"/>
      <c r="AL29" s="634" t="s">
        <v>137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308</v>
      </c>
      <c r="CG29" s="645"/>
      <c r="CH29" s="645"/>
      <c r="CI29" s="645"/>
      <c r="CJ29" s="645"/>
      <c r="CK29" s="645"/>
      <c r="CL29" s="645"/>
      <c r="CM29" s="645"/>
      <c r="CN29" s="645"/>
      <c r="CO29" s="645"/>
      <c r="CP29" s="645"/>
      <c r="CQ29" s="646"/>
      <c r="CR29" s="629">
        <v>2012343</v>
      </c>
      <c r="CS29" s="654"/>
      <c r="CT29" s="654"/>
      <c r="CU29" s="654"/>
      <c r="CV29" s="654"/>
      <c r="CW29" s="654"/>
      <c r="CX29" s="654"/>
      <c r="CY29" s="655"/>
      <c r="CZ29" s="634">
        <v>4.5</v>
      </c>
      <c r="DA29" s="669"/>
      <c r="DB29" s="669"/>
      <c r="DC29" s="671"/>
      <c r="DD29" s="638">
        <v>1867580</v>
      </c>
      <c r="DE29" s="654"/>
      <c r="DF29" s="654"/>
      <c r="DG29" s="654"/>
      <c r="DH29" s="654"/>
      <c r="DI29" s="654"/>
      <c r="DJ29" s="654"/>
      <c r="DK29" s="655"/>
      <c r="DL29" s="638">
        <v>1688180</v>
      </c>
      <c r="DM29" s="654"/>
      <c r="DN29" s="654"/>
      <c r="DO29" s="654"/>
      <c r="DP29" s="654"/>
      <c r="DQ29" s="654"/>
      <c r="DR29" s="654"/>
      <c r="DS29" s="654"/>
      <c r="DT29" s="654"/>
      <c r="DU29" s="654"/>
      <c r="DV29" s="655"/>
      <c r="DW29" s="634">
        <v>9.6</v>
      </c>
      <c r="DX29" s="669"/>
      <c r="DY29" s="669"/>
      <c r="DZ29" s="669"/>
      <c r="EA29" s="669"/>
      <c r="EB29" s="669"/>
      <c r="EC29" s="670"/>
    </row>
    <row r="30" spans="2:133" ht="11.25" customHeight="1" x14ac:dyDescent="0.15">
      <c r="B30" s="626" t="s">
        <v>309</v>
      </c>
      <c r="C30" s="627"/>
      <c r="D30" s="627"/>
      <c r="E30" s="627"/>
      <c r="F30" s="627"/>
      <c r="G30" s="627"/>
      <c r="H30" s="627"/>
      <c r="I30" s="627"/>
      <c r="J30" s="627"/>
      <c r="K30" s="627"/>
      <c r="L30" s="627"/>
      <c r="M30" s="627"/>
      <c r="N30" s="627"/>
      <c r="O30" s="627"/>
      <c r="P30" s="627"/>
      <c r="Q30" s="628"/>
      <c r="R30" s="629">
        <v>418370</v>
      </c>
      <c r="S30" s="630"/>
      <c r="T30" s="630"/>
      <c r="U30" s="630"/>
      <c r="V30" s="630"/>
      <c r="W30" s="630"/>
      <c r="X30" s="630"/>
      <c r="Y30" s="631"/>
      <c r="Z30" s="632">
        <v>0.9</v>
      </c>
      <c r="AA30" s="632"/>
      <c r="AB30" s="632"/>
      <c r="AC30" s="632"/>
      <c r="AD30" s="633">
        <v>35241</v>
      </c>
      <c r="AE30" s="633"/>
      <c r="AF30" s="633"/>
      <c r="AG30" s="633"/>
      <c r="AH30" s="633"/>
      <c r="AI30" s="633"/>
      <c r="AJ30" s="633"/>
      <c r="AK30" s="633"/>
      <c r="AL30" s="634">
        <v>0.2</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310</v>
      </c>
      <c r="BH30" s="676"/>
      <c r="BI30" s="676"/>
      <c r="BJ30" s="676"/>
      <c r="BK30" s="676"/>
      <c r="BL30" s="676"/>
      <c r="BM30" s="676"/>
      <c r="BN30" s="676"/>
      <c r="BO30" s="676"/>
      <c r="BP30" s="676"/>
      <c r="BQ30" s="677"/>
      <c r="BR30" s="608" t="s">
        <v>311</v>
      </c>
      <c r="BS30" s="676"/>
      <c r="BT30" s="676"/>
      <c r="BU30" s="676"/>
      <c r="BV30" s="676"/>
      <c r="BW30" s="676"/>
      <c r="BX30" s="676"/>
      <c r="BY30" s="676"/>
      <c r="BZ30" s="676"/>
      <c r="CA30" s="676"/>
      <c r="CB30" s="677"/>
      <c r="CD30" s="680"/>
      <c r="CE30" s="681"/>
      <c r="CF30" s="644" t="s">
        <v>312</v>
      </c>
      <c r="CG30" s="645"/>
      <c r="CH30" s="645"/>
      <c r="CI30" s="645"/>
      <c r="CJ30" s="645"/>
      <c r="CK30" s="645"/>
      <c r="CL30" s="645"/>
      <c r="CM30" s="645"/>
      <c r="CN30" s="645"/>
      <c r="CO30" s="645"/>
      <c r="CP30" s="645"/>
      <c r="CQ30" s="646"/>
      <c r="CR30" s="629">
        <v>1916811</v>
      </c>
      <c r="CS30" s="630"/>
      <c r="CT30" s="630"/>
      <c r="CU30" s="630"/>
      <c r="CV30" s="630"/>
      <c r="CW30" s="630"/>
      <c r="CX30" s="630"/>
      <c r="CY30" s="631"/>
      <c r="CZ30" s="634">
        <v>4.3</v>
      </c>
      <c r="DA30" s="669"/>
      <c r="DB30" s="669"/>
      <c r="DC30" s="671"/>
      <c r="DD30" s="638">
        <v>1782297</v>
      </c>
      <c r="DE30" s="630"/>
      <c r="DF30" s="630"/>
      <c r="DG30" s="630"/>
      <c r="DH30" s="630"/>
      <c r="DI30" s="630"/>
      <c r="DJ30" s="630"/>
      <c r="DK30" s="631"/>
      <c r="DL30" s="638">
        <v>1602897</v>
      </c>
      <c r="DM30" s="630"/>
      <c r="DN30" s="630"/>
      <c r="DO30" s="630"/>
      <c r="DP30" s="630"/>
      <c r="DQ30" s="630"/>
      <c r="DR30" s="630"/>
      <c r="DS30" s="630"/>
      <c r="DT30" s="630"/>
      <c r="DU30" s="630"/>
      <c r="DV30" s="631"/>
      <c r="DW30" s="634">
        <v>9.1</v>
      </c>
      <c r="DX30" s="669"/>
      <c r="DY30" s="669"/>
      <c r="DZ30" s="669"/>
      <c r="EA30" s="669"/>
      <c r="EB30" s="669"/>
      <c r="EC30" s="670"/>
    </row>
    <row r="31" spans="2:133" ht="11.25" customHeight="1" x14ac:dyDescent="0.15">
      <c r="B31" s="626" t="s">
        <v>313</v>
      </c>
      <c r="C31" s="627"/>
      <c r="D31" s="627"/>
      <c r="E31" s="627"/>
      <c r="F31" s="627"/>
      <c r="G31" s="627"/>
      <c r="H31" s="627"/>
      <c r="I31" s="627"/>
      <c r="J31" s="627"/>
      <c r="K31" s="627"/>
      <c r="L31" s="627"/>
      <c r="M31" s="627"/>
      <c r="N31" s="627"/>
      <c r="O31" s="627"/>
      <c r="P31" s="627"/>
      <c r="Q31" s="628"/>
      <c r="R31" s="629">
        <v>70174</v>
      </c>
      <c r="S31" s="630"/>
      <c r="T31" s="630"/>
      <c r="U31" s="630"/>
      <c r="V31" s="630"/>
      <c r="W31" s="630"/>
      <c r="X31" s="630"/>
      <c r="Y31" s="631"/>
      <c r="Z31" s="632">
        <v>0.1</v>
      </c>
      <c r="AA31" s="632"/>
      <c r="AB31" s="632"/>
      <c r="AC31" s="632"/>
      <c r="AD31" s="633">
        <v>1594</v>
      </c>
      <c r="AE31" s="633"/>
      <c r="AF31" s="633"/>
      <c r="AG31" s="633"/>
      <c r="AH31" s="633"/>
      <c r="AI31" s="633"/>
      <c r="AJ31" s="633"/>
      <c r="AK31" s="633"/>
      <c r="AL31" s="634">
        <v>0</v>
      </c>
      <c r="AM31" s="635"/>
      <c r="AN31" s="635"/>
      <c r="AO31" s="636"/>
      <c r="AP31" s="689" t="s">
        <v>314</v>
      </c>
      <c r="AQ31" s="690"/>
      <c r="AR31" s="690"/>
      <c r="AS31" s="690"/>
      <c r="AT31" s="695" t="s">
        <v>315</v>
      </c>
      <c r="AU31" s="217"/>
      <c r="AV31" s="217"/>
      <c r="AW31" s="217"/>
      <c r="AX31" s="615" t="s">
        <v>189</v>
      </c>
      <c r="AY31" s="616"/>
      <c r="AZ31" s="616"/>
      <c r="BA31" s="616"/>
      <c r="BB31" s="616"/>
      <c r="BC31" s="616"/>
      <c r="BD31" s="616"/>
      <c r="BE31" s="616"/>
      <c r="BF31" s="617"/>
      <c r="BG31" s="688">
        <v>99</v>
      </c>
      <c r="BH31" s="684"/>
      <c r="BI31" s="684"/>
      <c r="BJ31" s="684"/>
      <c r="BK31" s="684"/>
      <c r="BL31" s="684"/>
      <c r="BM31" s="624">
        <v>94.2</v>
      </c>
      <c r="BN31" s="684"/>
      <c r="BO31" s="684"/>
      <c r="BP31" s="684"/>
      <c r="BQ31" s="685"/>
      <c r="BR31" s="688">
        <v>97.9</v>
      </c>
      <c r="BS31" s="684"/>
      <c r="BT31" s="684"/>
      <c r="BU31" s="684"/>
      <c r="BV31" s="684"/>
      <c r="BW31" s="684"/>
      <c r="BX31" s="624">
        <v>92.8</v>
      </c>
      <c r="BY31" s="684"/>
      <c r="BZ31" s="684"/>
      <c r="CA31" s="684"/>
      <c r="CB31" s="685"/>
      <c r="CD31" s="680"/>
      <c r="CE31" s="681"/>
      <c r="CF31" s="644" t="s">
        <v>316</v>
      </c>
      <c r="CG31" s="645"/>
      <c r="CH31" s="645"/>
      <c r="CI31" s="645"/>
      <c r="CJ31" s="645"/>
      <c r="CK31" s="645"/>
      <c r="CL31" s="645"/>
      <c r="CM31" s="645"/>
      <c r="CN31" s="645"/>
      <c r="CO31" s="645"/>
      <c r="CP31" s="645"/>
      <c r="CQ31" s="646"/>
      <c r="CR31" s="629">
        <v>95532</v>
      </c>
      <c r="CS31" s="654"/>
      <c r="CT31" s="654"/>
      <c r="CU31" s="654"/>
      <c r="CV31" s="654"/>
      <c r="CW31" s="654"/>
      <c r="CX31" s="654"/>
      <c r="CY31" s="655"/>
      <c r="CZ31" s="634">
        <v>0.2</v>
      </c>
      <c r="DA31" s="669"/>
      <c r="DB31" s="669"/>
      <c r="DC31" s="671"/>
      <c r="DD31" s="638">
        <v>85283</v>
      </c>
      <c r="DE31" s="654"/>
      <c r="DF31" s="654"/>
      <c r="DG31" s="654"/>
      <c r="DH31" s="654"/>
      <c r="DI31" s="654"/>
      <c r="DJ31" s="654"/>
      <c r="DK31" s="655"/>
      <c r="DL31" s="638">
        <v>85283</v>
      </c>
      <c r="DM31" s="654"/>
      <c r="DN31" s="654"/>
      <c r="DO31" s="654"/>
      <c r="DP31" s="654"/>
      <c r="DQ31" s="654"/>
      <c r="DR31" s="654"/>
      <c r="DS31" s="654"/>
      <c r="DT31" s="654"/>
      <c r="DU31" s="654"/>
      <c r="DV31" s="655"/>
      <c r="DW31" s="634">
        <v>0.5</v>
      </c>
      <c r="DX31" s="669"/>
      <c r="DY31" s="669"/>
      <c r="DZ31" s="669"/>
      <c r="EA31" s="669"/>
      <c r="EB31" s="669"/>
      <c r="EC31" s="670"/>
    </row>
    <row r="32" spans="2:133" ht="11.25" customHeight="1" x14ac:dyDescent="0.15">
      <c r="B32" s="626" t="s">
        <v>317</v>
      </c>
      <c r="C32" s="627"/>
      <c r="D32" s="627"/>
      <c r="E32" s="627"/>
      <c r="F32" s="627"/>
      <c r="G32" s="627"/>
      <c r="H32" s="627"/>
      <c r="I32" s="627"/>
      <c r="J32" s="627"/>
      <c r="K32" s="627"/>
      <c r="L32" s="627"/>
      <c r="M32" s="627"/>
      <c r="N32" s="627"/>
      <c r="O32" s="627"/>
      <c r="P32" s="627"/>
      <c r="Q32" s="628"/>
      <c r="R32" s="629">
        <v>8104778</v>
      </c>
      <c r="S32" s="630"/>
      <c r="T32" s="630"/>
      <c r="U32" s="630"/>
      <c r="V32" s="630"/>
      <c r="W32" s="630"/>
      <c r="X32" s="630"/>
      <c r="Y32" s="631"/>
      <c r="Z32" s="632">
        <v>17.100000000000001</v>
      </c>
      <c r="AA32" s="632"/>
      <c r="AB32" s="632"/>
      <c r="AC32" s="632"/>
      <c r="AD32" s="633" t="s">
        <v>236</v>
      </c>
      <c r="AE32" s="633"/>
      <c r="AF32" s="633"/>
      <c r="AG32" s="633"/>
      <c r="AH32" s="633"/>
      <c r="AI32" s="633"/>
      <c r="AJ32" s="633"/>
      <c r="AK32" s="633"/>
      <c r="AL32" s="634" t="s">
        <v>137</v>
      </c>
      <c r="AM32" s="635"/>
      <c r="AN32" s="635"/>
      <c r="AO32" s="636"/>
      <c r="AP32" s="691"/>
      <c r="AQ32" s="692"/>
      <c r="AR32" s="692"/>
      <c r="AS32" s="692"/>
      <c r="AT32" s="696"/>
      <c r="AU32" s="216" t="s">
        <v>318</v>
      </c>
      <c r="AV32" s="216"/>
      <c r="AW32" s="216"/>
      <c r="AX32" s="626" t="s">
        <v>319</v>
      </c>
      <c r="AY32" s="627"/>
      <c r="AZ32" s="627"/>
      <c r="BA32" s="627"/>
      <c r="BB32" s="627"/>
      <c r="BC32" s="627"/>
      <c r="BD32" s="627"/>
      <c r="BE32" s="627"/>
      <c r="BF32" s="628"/>
      <c r="BG32" s="698">
        <v>98.8</v>
      </c>
      <c r="BH32" s="654"/>
      <c r="BI32" s="654"/>
      <c r="BJ32" s="654"/>
      <c r="BK32" s="654"/>
      <c r="BL32" s="654"/>
      <c r="BM32" s="635">
        <v>94.3</v>
      </c>
      <c r="BN32" s="686"/>
      <c r="BO32" s="686"/>
      <c r="BP32" s="686"/>
      <c r="BQ32" s="687"/>
      <c r="BR32" s="698">
        <v>98.1</v>
      </c>
      <c r="BS32" s="654"/>
      <c r="BT32" s="654"/>
      <c r="BU32" s="654"/>
      <c r="BV32" s="654"/>
      <c r="BW32" s="654"/>
      <c r="BX32" s="635">
        <v>93.3</v>
      </c>
      <c r="BY32" s="686"/>
      <c r="BZ32" s="686"/>
      <c r="CA32" s="686"/>
      <c r="CB32" s="687"/>
      <c r="CD32" s="682"/>
      <c r="CE32" s="683"/>
      <c r="CF32" s="644" t="s">
        <v>320</v>
      </c>
      <c r="CG32" s="645"/>
      <c r="CH32" s="645"/>
      <c r="CI32" s="645"/>
      <c r="CJ32" s="645"/>
      <c r="CK32" s="645"/>
      <c r="CL32" s="645"/>
      <c r="CM32" s="645"/>
      <c r="CN32" s="645"/>
      <c r="CO32" s="645"/>
      <c r="CP32" s="645"/>
      <c r="CQ32" s="646"/>
      <c r="CR32" s="629" t="s">
        <v>137</v>
      </c>
      <c r="CS32" s="630"/>
      <c r="CT32" s="630"/>
      <c r="CU32" s="630"/>
      <c r="CV32" s="630"/>
      <c r="CW32" s="630"/>
      <c r="CX32" s="630"/>
      <c r="CY32" s="631"/>
      <c r="CZ32" s="634" t="s">
        <v>236</v>
      </c>
      <c r="DA32" s="669"/>
      <c r="DB32" s="669"/>
      <c r="DC32" s="671"/>
      <c r="DD32" s="638" t="s">
        <v>137</v>
      </c>
      <c r="DE32" s="630"/>
      <c r="DF32" s="630"/>
      <c r="DG32" s="630"/>
      <c r="DH32" s="630"/>
      <c r="DI32" s="630"/>
      <c r="DJ32" s="630"/>
      <c r="DK32" s="631"/>
      <c r="DL32" s="638" t="s">
        <v>236</v>
      </c>
      <c r="DM32" s="630"/>
      <c r="DN32" s="630"/>
      <c r="DO32" s="630"/>
      <c r="DP32" s="630"/>
      <c r="DQ32" s="630"/>
      <c r="DR32" s="630"/>
      <c r="DS32" s="630"/>
      <c r="DT32" s="630"/>
      <c r="DU32" s="630"/>
      <c r="DV32" s="631"/>
      <c r="DW32" s="634" t="s">
        <v>137</v>
      </c>
      <c r="DX32" s="669"/>
      <c r="DY32" s="669"/>
      <c r="DZ32" s="669"/>
      <c r="EA32" s="669"/>
      <c r="EB32" s="669"/>
      <c r="EC32" s="670"/>
    </row>
    <row r="33" spans="2:133" ht="11.25" customHeight="1" x14ac:dyDescent="0.15">
      <c r="B33" s="665" t="s">
        <v>321</v>
      </c>
      <c r="C33" s="666"/>
      <c r="D33" s="666"/>
      <c r="E33" s="666"/>
      <c r="F33" s="666"/>
      <c r="G33" s="666"/>
      <c r="H33" s="666"/>
      <c r="I33" s="666"/>
      <c r="J33" s="666"/>
      <c r="K33" s="666"/>
      <c r="L33" s="666"/>
      <c r="M33" s="666"/>
      <c r="N33" s="666"/>
      <c r="O33" s="666"/>
      <c r="P33" s="666"/>
      <c r="Q33" s="667"/>
      <c r="R33" s="629" t="s">
        <v>236</v>
      </c>
      <c r="S33" s="630"/>
      <c r="T33" s="630"/>
      <c r="U33" s="630"/>
      <c r="V33" s="630"/>
      <c r="W33" s="630"/>
      <c r="X33" s="630"/>
      <c r="Y33" s="631"/>
      <c r="Z33" s="632" t="s">
        <v>236</v>
      </c>
      <c r="AA33" s="632"/>
      <c r="AB33" s="632"/>
      <c r="AC33" s="632"/>
      <c r="AD33" s="633" t="s">
        <v>236</v>
      </c>
      <c r="AE33" s="633"/>
      <c r="AF33" s="633"/>
      <c r="AG33" s="633"/>
      <c r="AH33" s="633"/>
      <c r="AI33" s="633"/>
      <c r="AJ33" s="633"/>
      <c r="AK33" s="633"/>
      <c r="AL33" s="634" t="s">
        <v>245</v>
      </c>
      <c r="AM33" s="635"/>
      <c r="AN33" s="635"/>
      <c r="AO33" s="636"/>
      <c r="AP33" s="693"/>
      <c r="AQ33" s="694"/>
      <c r="AR33" s="694"/>
      <c r="AS33" s="694"/>
      <c r="AT33" s="697"/>
      <c r="AU33" s="218"/>
      <c r="AV33" s="218"/>
      <c r="AW33" s="218"/>
      <c r="AX33" s="673" t="s">
        <v>322</v>
      </c>
      <c r="AY33" s="674"/>
      <c r="AZ33" s="674"/>
      <c r="BA33" s="674"/>
      <c r="BB33" s="674"/>
      <c r="BC33" s="674"/>
      <c r="BD33" s="674"/>
      <c r="BE33" s="674"/>
      <c r="BF33" s="675"/>
      <c r="BG33" s="699">
        <v>99.1</v>
      </c>
      <c r="BH33" s="700"/>
      <c r="BI33" s="700"/>
      <c r="BJ33" s="700"/>
      <c r="BK33" s="700"/>
      <c r="BL33" s="700"/>
      <c r="BM33" s="701">
        <v>94.3</v>
      </c>
      <c r="BN33" s="700"/>
      <c r="BO33" s="700"/>
      <c r="BP33" s="700"/>
      <c r="BQ33" s="702"/>
      <c r="BR33" s="699">
        <v>97.6</v>
      </c>
      <c r="BS33" s="700"/>
      <c r="BT33" s="700"/>
      <c r="BU33" s="700"/>
      <c r="BV33" s="700"/>
      <c r="BW33" s="700"/>
      <c r="BX33" s="701">
        <v>92.6</v>
      </c>
      <c r="BY33" s="700"/>
      <c r="BZ33" s="700"/>
      <c r="CA33" s="700"/>
      <c r="CB33" s="702"/>
      <c r="CD33" s="644" t="s">
        <v>323</v>
      </c>
      <c r="CE33" s="645"/>
      <c r="CF33" s="645"/>
      <c r="CG33" s="645"/>
      <c r="CH33" s="645"/>
      <c r="CI33" s="645"/>
      <c r="CJ33" s="645"/>
      <c r="CK33" s="645"/>
      <c r="CL33" s="645"/>
      <c r="CM33" s="645"/>
      <c r="CN33" s="645"/>
      <c r="CO33" s="645"/>
      <c r="CP33" s="645"/>
      <c r="CQ33" s="646"/>
      <c r="CR33" s="629">
        <v>21632572</v>
      </c>
      <c r="CS33" s="654"/>
      <c r="CT33" s="654"/>
      <c r="CU33" s="654"/>
      <c r="CV33" s="654"/>
      <c r="CW33" s="654"/>
      <c r="CX33" s="654"/>
      <c r="CY33" s="655"/>
      <c r="CZ33" s="634">
        <v>48.4</v>
      </c>
      <c r="DA33" s="669"/>
      <c r="DB33" s="669"/>
      <c r="DC33" s="671"/>
      <c r="DD33" s="638">
        <v>15605754</v>
      </c>
      <c r="DE33" s="654"/>
      <c r="DF33" s="654"/>
      <c r="DG33" s="654"/>
      <c r="DH33" s="654"/>
      <c r="DI33" s="654"/>
      <c r="DJ33" s="654"/>
      <c r="DK33" s="655"/>
      <c r="DL33" s="638">
        <v>8530703</v>
      </c>
      <c r="DM33" s="654"/>
      <c r="DN33" s="654"/>
      <c r="DO33" s="654"/>
      <c r="DP33" s="654"/>
      <c r="DQ33" s="654"/>
      <c r="DR33" s="654"/>
      <c r="DS33" s="654"/>
      <c r="DT33" s="654"/>
      <c r="DU33" s="654"/>
      <c r="DV33" s="655"/>
      <c r="DW33" s="634">
        <v>48.3</v>
      </c>
      <c r="DX33" s="669"/>
      <c r="DY33" s="669"/>
      <c r="DZ33" s="669"/>
      <c r="EA33" s="669"/>
      <c r="EB33" s="669"/>
      <c r="EC33" s="670"/>
    </row>
    <row r="34" spans="2:133" ht="11.25" customHeight="1" x14ac:dyDescent="0.15">
      <c r="B34" s="626" t="s">
        <v>324</v>
      </c>
      <c r="C34" s="627"/>
      <c r="D34" s="627"/>
      <c r="E34" s="627"/>
      <c r="F34" s="627"/>
      <c r="G34" s="627"/>
      <c r="H34" s="627"/>
      <c r="I34" s="627"/>
      <c r="J34" s="627"/>
      <c r="K34" s="627"/>
      <c r="L34" s="627"/>
      <c r="M34" s="627"/>
      <c r="N34" s="627"/>
      <c r="O34" s="627"/>
      <c r="P34" s="627"/>
      <c r="Q34" s="628"/>
      <c r="R34" s="629">
        <v>2651711</v>
      </c>
      <c r="S34" s="630"/>
      <c r="T34" s="630"/>
      <c r="U34" s="630"/>
      <c r="V34" s="630"/>
      <c r="W34" s="630"/>
      <c r="X34" s="630"/>
      <c r="Y34" s="631"/>
      <c r="Z34" s="632">
        <v>5.6</v>
      </c>
      <c r="AA34" s="632"/>
      <c r="AB34" s="632"/>
      <c r="AC34" s="632"/>
      <c r="AD34" s="633" t="s">
        <v>236</v>
      </c>
      <c r="AE34" s="633"/>
      <c r="AF34" s="633"/>
      <c r="AG34" s="633"/>
      <c r="AH34" s="633"/>
      <c r="AI34" s="633"/>
      <c r="AJ34" s="633"/>
      <c r="AK34" s="633"/>
      <c r="AL34" s="634" t="s">
        <v>137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325</v>
      </c>
      <c r="CE34" s="645"/>
      <c r="CF34" s="645"/>
      <c r="CG34" s="645"/>
      <c r="CH34" s="645"/>
      <c r="CI34" s="645"/>
      <c r="CJ34" s="645"/>
      <c r="CK34" s="645"/>
      <c r="CL34" s="645"/>
      <c r="CM34" s="645"/>
      <c r="CN34" s="645"/>
      <c r="CO34" s="645"/>
      <c r="CP34" s="645"/>
      <c r="CQ34" s="646"/>
      <c r="CR34" s="629">
        <v>9271083</v>
      </c>
      <c r="CS34" s="630"/>
      <c r="CT34" s="630"/>
      <c r="CU34" s="630"/>
      <c r="CV34" s="630"/>
      <c r="CW34" s="630"/>
      <c r="CX34" s="630"/>
      <c r="CY34" s="631"/>
      <c r="CZ34" s="634">
        <v>20.7</v>
      </c>
      <c r="DA34" s="669"/>
      <c r="DB34" s="669"/>
      <c r="DC34" s="671"/>
      <c r="DD34" s="638">
        <v>8035090</v>
      </c>
      <c r="DE34" s="630"/>
      <c r="DF34" s="630"/>
      <c r="DG34" s="630"/>
      <c r="DH34" s="630"/>
      <c r="DI34" s="630"/>
      <c r="DJ34" s="630"/>
      <c r="DK34" s="631"/>
      <c r="DL34" s="638">
        <v>2886543</v>
      </c>
      <c r="DM34" s="630"/>
      <c r="DN34" s="630"/>
      <c r="DO34" s="630"/>
      <c r="DP34" s="630"/>
      <c r="DQ34" s="630"/>
      <c r="DR34" s="630"/>
      <c r="DS34" s="630"/>
      <c r="DT34" s="630"/>
      <c r="DU34" s="630"/>
      <c r="DV34" s="631"/>
      <c r="DW34" s="634">
        <v>16.3</v>
      </c>
      <c r="DX34" s="669"/>
      <c r="DY34" s="669"/>
      <c r="DZ34" s="669"/>
      <c r="EA34" s="669"/>
      <c r="EB34" s="669"/>
      <c r="EC34" s="670"/>
    </row>
    <row r="35" spans="2:133" ht="11.25" customHeight="1" x14ac:dyDescent="0.15">
      <c r="B35" s="626" t="s">
        <v>326</v>
      </c>
      <c r="C35" s="627"/>
      <c r="D35" s="627"/>
      <c r="E35" s="627"/>
      <c r="F35" s="627"/>
      <c r="G35" s="627"/>
      <c r="H35" s="627"/>
      <c r="I35" s="627"/>
      <c r="J35" s="627"/>
      <c r="K35" s="627"/>
      <c r="L35" s="627"/>
      <c r="M35" s="627"/>
      <c r="N35" s="627"/>
      <c r="O35" s="627"/>
      <c r="P35" s="627"/>
      <c r="Q35" s="628"/>
      <c r="R35" s="629">
        <v>101989</v>
      </c>
      <c r="S35" s="630"/>
      <c r="T35" s="630"/>
      <c r="U35" s="630"/>
      <c r="V35" s="630"/>
      <c r="W35" s="630"/>
      <c r="X35" s="630"/>
      <c r="Y35" s="631"/>
      <c r="Z35" s="632">
        <v>0.2</v>
      </c>
      <c r="AA35" s="632"/>
      <c r="AB35" s="632"/>
      <c r="AC35" s="632"/>
      <c r="AD35" s="633">
        <v>7626</v>
      </c>
      <c r="AE35" s="633"/>
      <c r="AF35" s="633"/>
      <c r="AG35" s="633"/>
      <c r="AH35" s="633"/>
      <c r="AI35" s="633"/>
      <c r="AJ35" s="633"/>
      <c r="AK35" s="633"/>
      <c r="AL35" s="634">
        <v>0</v>
      </c>
      <c r="AM35" s="635"/>
      <c r="AN35" s="635"/>
      <c r="AO35" s="636"/>
      <c r="AP35" s="221"/>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684757</v>
      </c>
      <c r="CS35" s="654"/>
      <c r="CT35" s="654"/>
      <c r="CU35" s="654"/>
      <c r="CV35" s="654"/>
      <c r="CW35" s="654"/>
      <c r="CX35" s="654"/>
      <c r="CY35" s="655"/>
      <c r="CZ35" s="634">
        <v>1.5</v>
      </c>
      <c r="DA35" s="669"/>
      <c r="DB35" s="669"/>
      <c r="DC35" s="671"/>
      <c r="DD35" s="638">
        <v>547130</v>
      </c>
      <c r="DE35" s="654"/>
      <c r="DF35" s="654"/>
      <c r="DG35" s="654"/>
      <c r="DH35" s="654"/>
      <c r="DI35" s="654"/>
      <c r="DJ35" s="654"/>
      <c r="DK35" s="655"/>
      <c r="DL35" s="638">
        <v>446790</v>
      </c>
      <c r="DM35" s="654"/>
      <c r="DN35" s="654"/>
      <c r="DO35" s="654"/>
      <c r="DP35" s="654"/>
      <c r="DQ35" s="654"/>
      <c r="DR35" s="654"/>
      <c r="DS35" s="654"/>
      <c r="DT35" s="654"/>
      <c r="DU35" s="654"/>
      <c r="DV35" s="655"/>
      <c r="DW35" s="634">
        <v>2.5</v>
      </c>
      <c r="DX35" s="669"/>
      <c r="DY35" s="669"/>
      <c r="DZ35" s="669"/>
      <c r="EA35" s="669"/>
      <c r="EB35" s="669"/>
      <c r="EC35" s="670"/>
    </row>
    <row r="36" spans="2:133" ht="11.25" customHeight="1" x14ac:dyDescent="0.15">
      <c r="B36" s="626" t="s">
        <v>330</v>
      </c>
      <c r="C36" s="627"/>
      <c r="D36" s="627"/>
      <c r="E36" s="627"/>
      <c r="F36" s="627"/>
      <c r="G36" s="627"/>
      <c r="H36" s="627"/>
      <c r="I36" s="627"/>
      <c r="J36" s="627"/>
      <c r="K36" s="627"/>
      <c r="L36" s="627"/>
      <c r="M36" s="627"/>
      <c r="N36" s="627"/>
      <c r="O36" s="627"/>
      <c r="P36" s="627"/>
      <c r="Q36" s="628"/>
      <c r="R36" s="629">
        <v>7758049</v>
      </c>
      <c r="S36" s="630"/>
      <c r="T36" s="630"/>
      <c r="U36" s="630"/>
      <c r="V36" s="630"/>
      <c r="W36" s="630"/>
      <c r="X36" s="630"/>
      <c r="Y36" s="631"/>
      <c r="Z36" s="632">
        <v>16.399999999999999</v>
      </c>
      <c r="AA36" s="632"/>
      <c r="AB36" s="632"/>
      <c r="AC36" s="632"/>
      <c r="AD36" s="633" t="s">
        <v>236</v>
      </c>
      <c r="AE36" s="633"/>
      <c r="AF36" s="633"/>
      <c r="AG36" s="633"/>
      <c r="AH36" s="633"/>
      <c r="AI36" s="633"/>
      <c r="AJ36" s="633"/>
      <c r="AK36" s="633"/>
      <c r="AL36" s="634" t="s">
        <v>137</v>
      </c>
      <c r="AM36" s="635"/>
      <c r="AN36" s="635"/>
      <c r="AO36" s="636"/>
      <c r="AP36" s="221"/>
      <c r="AQ36" s="703" t="s">
        <v>331</v>
      </c>
      <c r="AR36" s="704"/>
      <c r="AS36" s="704"/>
      <c r="AT36" s="704"/>
      <c r="AU36" s="704"/>
      <c r="AV36" s="704"/>
      <c r="AW36" s="704"/>
      <c r="AX36" s="704"/>
      <c r="AY36" s="705"/>
      <c r="AZ36" s="618">
        <v>4393790</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4065</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4928682</v>
      </c>
      <c r="CS36" s="630"/>
      <c r="CT36" s="630"/>
      <c r="CU36" s="630"/>
      <c r="CV36" s="630"/>
      <c r="CW36" s="630"/>
      <c r="CX36" s="630"/>
      <c r="CY36" s="631"/>
      <c r="CZ36" s="634">
        <v>11</v>
      </c>
      <c r="DA36" s="669"/>
      <c r="DB36" s="669"/>
      <c r="DC36" s="671"/>
      <c r="DD36" s="638">
        <v>4532442</v>
      </c>
      <c r="DE36" s="630"/>
      <c r="DF36" s="630"/>
      <c r="DG36" s="630"/>
      <c r="DH36" s="630"/>
      <c r="DI36" s="630"/>
      <c r="DJ36" s="630"/>
      <c r="DK36" s="631"/>
      <c r="DL36" s="638">
        <v>3460391</v>
      </c>
      <c r="DM36" s="630"/>
      <c r="DN36" s="630"/>
      <c r="DO36" s="630"/>
      <c r="DP36" s="630"/>
      <c r="DQ36" s="630"/>
      <c r="DR36" s="630"/>
      <c r="DS36" s="630"/>
      <c r="DT36" s="630"/>
      <c r="DU36" s="630"/>
      <c r="DV36" s="631"/>
      <c r="DW36" s="634">
        <v>19.600000000000001</v>
      </c>
      <c r="DX36" s="669"/>
      <c r="DY36" s="669"/>
      <c r="DZ36" s="669"/>
      <c r="EA36" s="669"/>
      <c r="EB36" s="669"/>
      <c r="EC36" s="670"/>
    </row>
    <row r="37" spans="2:133" ht="11.25" customHeight="1" x14ac:dyDescent="0.15">
      <c r="B37" s="626" t="s">
        <v>334</v>
      </c>
      <c r="C37" s="627"/>
      <c r="D37" s="627"/>
      <c r="E37" s="627"/>
      <c r="F37" s="627"/>
      <c r="G37" s="627"/>
      <c r="H37" s="627"/>
      <c r="I37" s="627"/>
      <c r="J37" s="627"/>
      <c r="K37" s="627"/>
      <c r="L37" s="627"/>
      <c r="M37" s="627"/>
      <c r="N37" s="627"/>
      <c r="O37" s="627"/>
      <c r="P37" s="627"/>
      <c r="Q37" s="628"/>
      <c r="R37" s="629">
        <v>549890</v>
      </c>
      <c r="S37" s="630"/>
      <c r="T37" s="630"/>
      <c r="U37" s="630"/>
      <c r="V37" s="630"/>
      <c r="W37" s="630"/>
      <c r="X37" s="630"/>
      <c r="Y37" s="631"/>
      <c r="Z37" s="632">
        <v>1.2</v>
      </c>
      <c r="AA37" s="632"/>
      <c r="AB37" s="632"/>
      <c r="AC37" s="632"/>
      <c r="AD37" s="633" t="s">
        <v>236</v>
      </c>
      <c r="AE37" s="633"/>
      <c r="AF37" s="633"/>
      <c r="AG37" s="633"/>
      <c r="AH37" s="633"/>
      <c r="AI37" s="633"/>
      <c r="AJ37" s="633"/>
      <c r="AK37" s="633"/>
      <c r="AL37" s="634" t="s">
        <v>245</v>
      </c>
      <c r="AM37" s="635"/>
      <c r="AN37" s="635"/>
      <c r="AO37" s="636"/>
      <c r="AQ37" s="707" t="s">
        <v>335</v>
      </c>
      <c r="AR37" s="708"/>
      <c r="AS37" s="708"/>
      <c r="AT37" s="708"/>
      <c r="AU37" s="708"/>
      <c r="AV37" s="708"/>
      <c r="AW37" s="708"/>
      <c r="AX37" s="708"/>
      <c r="AY37" s="709"/>
      <c r="AZ37" s="629">
        <v>1067255</v>
      </c>
      <c r="BA37" s="630"/>
      <c r="BB37" s="630"/>
      <c r="BC37" s="630"/>
      <c r="BD37" s="654"/>
      <c r="BE37" s="654"/>
      <c r="BF37" s="687"/>
      <c r="BG37" s="644" t="s">
        <v>336</v>
      </c>
      <c r="BH37" s="645"/>
      <c r="BI37" s="645"/>
      <c r="BJ37" s="645"/>
      <c r="BK37" s="645"/>
      <c r="BL37" s="645"/>
      <c r="BM37" s="645"/>
      <c r="BN37" s="645"/>
      <c r="BO37" s="645"/>
      <c r="BP37" s="645"/>
      <c r="BQ37" s="645"/>
      <c r="BR37" s="645"/>
      <c r="BS37" s="645"/>
      <c r="BT37" s="645"/>
      <c r="BU37" s="646"/>
      <c r="BV37" s="629">
        <v>-7733</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1030308</v>
      </c>
      <c r="CS37" s="654"/>
      <c r="CT37" s="654"/>
      <c r="CU37" s="654"/>
      <c r="CV37" s="654"/>
      <c r="CW37" s="654"/>
      <c r="CX37" s="654"/>
      <c r="CY37" s="655"/>
      <c r="CZ37" s="634">
        <v>2.2999999999999998</v>
      </c>
      <c r="DA37" s="669"/>
      <c r="DB37" s="669"/>
      <c r="DC37" s="671"/>
      <c r="DD37" s="638">
        <v>1030308</v>
      </c>
      <c r="DE37" s="654"/>
      <c r="DF37" s="654"/>
      <c r="DG37" s="654"/>
      <c r="DH37" s="654"/>
      <c r="DI37" s="654"/>
      <c r="DJ37" s="654"/>
      <c r="DK37" s="655"/>
      <c r="DL37" s="638">
        <v>916802</v>
      </c>
      <c r="DM37" s="654"/>
      <c r="DN37" s="654"/>
      <c r="DO37" s="654"/>
      <c r="DP37" s="654"/>
      <c r="DQ37" s="654"/>
      <c r="DR37" s="654"/>
      <c r="DS37" s="654"/>
      <c r="DT37" s="654"/>
      <c r="DU37" s="654"/>
      <c r="DV37" s="655"/>
      <c r="DW37" s="634">
        <v>5.2</v>
      </c>
      <c r="DX37" s="669"/>
      <c r="DY37" s="669"/>
      <c r="DZ37" s="669"/>
      <c r="EA37" s="669"/>
      <c r="EB37" s="669"/>
      <c r="EC37" s="670"/>
    </row>
    <row r="38" spans="2:133" ht="11.25" customHeight="1" x14ac:dyDescent="0.15">
      <c r="B38" s="626" t="s">
        <v>338</v>
      </c>
      <c r="C38" s="627"/>
      <c r="D38" s="627"/>
      <c r="E38" s="627"/>
      <c r="F38" s="627"/>
      <c r="G38" s="627"/>
      <c r="H38" s="627"/>
      <c r="I38" s="627"/>
      <c r="J38" s="627"/>
      <c r="K38" s="627"/>
      <c r="L38" s="627"/>
      <c r="M38" s="627"/>
      <c r="N38" s="627"/>
      <c r="O38" s="627"/>
      <c r="P38" s="627"/>
      <c r="Q38" s="628"/>
      <c r="R38" s="629">
        <v>2482197</v>
      </c>
      <c r="S38" s="630"/>
      <c r="T38" s="630"/>
      <c r="U38" s="630"/>
      <c r="V38" s="630"/>
      <c r="W38" s="630"/>
      <c r="X38" s="630"/>
      <c r="Y38" s="631"/>
      <c r="Z38" s="632">
        <v>5.2</v>
      </c>
      <c r="AA38" s="632"/>
      <c r="AB38" s="632"/>
      <c r="AC38" s="632"/>
      <c r="AD38" s="633" t="s">
        <v>245</v>
      </c>
      <c r="AE38" s="633"/>
      <c r="AF38" s="633"/>
      <c r="AG38" s="633"/>
      <c r="AH38" s="633"/>
      <c r="AI38" s="633"/>
      <c r="AJ38" s="633"/>
      <c r="AK38" s="633"/>
      <c r="AL38" s="634" t="s">
        <v>137</v>
      </c>
      <c r="AM38" s="635"/>
      <c r="AN38" s="635"/>
      <c r="AO38" s="636"/>
      <c r="AQ38" s="707" t="s">
        <v>339</v>
      </c>
      <c r="AR38" s="708"/>
      <c r="AS38" s="708"/>
      <c r="AT38" s="708"/>
      <c r="AU38" s="708"/>
      <c r="AV38" s="708"/>
      <c r="AW38" s="708"/>
      <c r="AX38" s="708"/>
      <c r="AY38" s="709"/>
      <c r="AZ38" s="629">
        <v>891670</v>
      </c>
      <c r="BA38" s="630"/>
      <c r="BB38" s="630"/>
      <c r="BC38" s="630"/>
      <c r="BD38" s="654"/>
      <c r="BE38" s="654"/>
      <c r="BF38" s="687"/>
      <c r="BG38" s="644" t="s">
        <v>340</v>
      </c>
      <c r="BH38" s="645"/>
      <c r="BI38" s="645"/>
      <c r="BJ38" s="645"/>
      <c r="BK38" s="645"/>
      <c r="BL38" s="645"/>
      <c r="BM38" s="645"/>
      <c r="BN38" s="645"/>
      <c r="BO38" s="645"/>
      <c r="BP38" s="645"/>
      <c r="BQ38" s="645"/>
      <c r="BR38" s="645"/>
      <c r="BS38" s="645"/>
      <c r="BT38" s="645"/>
      <c r="BU38" s="646"/>
      <c r="BV38" s="629">
        <v>7883</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2252455</v>
      </c>
      <c r="CS38" s="630"/>
      <c r="CT38" s="630"/>
      <c r="CU38" s="630"/>
      <c r="CV38" s="630"/>
      <c r="CW38" s="630"/>
      <c r="CX38" s="630"/>
      <c r="CY38" s="631"/>
      <c r="CZ38" s="634">
        <v>5</v>
      </c>
      <c r="DA38" s="669"/>
      <c r="DB38" s="669"/>
      <c r="DC38" s="671"/>
      <c r="DD38" s="638">
        <v>1846416</v>
      </c>
      <c r="DE38" s="630"/>
      <c r="DF38" s="630"/>
      <c r="DG38" s="630"/>
      <c r="DH38" s="630"/>
      <c r="DI38" s="630"/>
      <c r="DJ38" s="630"/>
      <c r="DK38" s="631"/>
      <c r="DL38" s="638">
        <v>1736979</v>
      </c>
      <c r="DM38" s="630"/>
      <c r="DN38" s="630"/>
      <c r="DO38" s="630"/>
      <c r="DP38" s="630"/>
      <c r="DQ38" s="630"/>
      <c r="DR38" s="630"/>
      <c r="DS38" s="630"/>
      <c r="DT38" s="630"/>
      <c r="DU38" s="630"/>
      <c r="DV38" s="631"/>
      <c r="DW38" s="634">
        <v>9.8000000000000007</v>
      </c>
      <c r="DX38" s="669"/>
      <c r="DY38" s="669"/>
      <c r="DZ38" s="669"/>
      <c r="EA38" s="669"/>
      <c r="EB38" s="669"/>
      <c r="EC38" s="670"/>
    </row>
    <row r="39" spans="2:133" ht="11.25" customHeight="1" x14ac:dyDescent="0.15">
      <c r="B39" s="626" t="s">
        <v>342</v>
      </c>
      <c r="C39" s="627"/>
      <c r="D39" s="627"/>
      <c r="E39" s="627"/>
      <c r="F39" s="627"/>
      <c r="G39" s="627"/>
      <c r="H39" s="627"/>
      <c r="I39" s="627"/>
      <c r="J39" s="627"/>
      <c r="K39" s="627"/>
      <c r="L39" s="627"/>
      <c r="M39" s="627"/>
      <c r="N39" s="627"/>
      <c r="O39" s="627"/>
      <c r="P39" s="627"/>
      <c r="Q39" s="628"/>
      <c r="R39" s="629">
        <v>1581645</v>
      </c>
      <c r="S39" s="630"/>
      <c r="T39" s="630"/>
      <c r="U39" s="630"/>
      <c r="V39" s="630"/>
      <c r="W39" s="630"/>
      <c r="X39" s="630"/>
      <c r="Y39" s="631"/>
      <c r="Z39" s="632">
        <v>3.3</v>
      </c>
      <c r="AA39" s="632"/>
      <c r="AB39" s="632"/>
      <c r="AC39" s="632"/>
      <c r="AD39" s="633">
        <v>556</v>
      </c>
      <c r="AE39" s="633"/>
      <c r="AF39" s="633"/>
      <c r="AG39" s="633"/>
      <c r="AH39" s="633"/>
      <c r="AI39" s="633"/>
      <c r="AJ39" s="633"/>
      <c r="AK39" s="633"/>
      <c r="AL39" s="634">
        <v>0</v>
      </c>
      <c r="AM39" s="635"/>
      <c r="AN39" s="635"/>
      <c r="AO39" s="636"/>
      <c r="AQ39" s="707" t="s">
        <v>343</v>
      </c>
      <c r="AR39" s="708"/>
      <c r="AS39" s="708"/>
      <c r="AT39" s="708"/>
      <c r="AU39" s="708"/>
      <c r="AV39" s="708"/>
      <c r="AW39" s="708"/>
      <c r="AX39" s="708"/>
      <c r="AY39" s="709"/>
      <c r="AZ39" s="629">
        <v>182410</v>
      </c>
      <c r="BA39" s="630"/>
      <c r="BB39" s="630"/>
      <c r="BC39" s="630"/>
      <c r="BD39" s="654"/>
      <c r="BE39" s="654"/>
      <c r="BF39" s="687"/>
      <c r="BG39" s="644" t="s">
        <v>344</v>
      </c>
      <c r="BH39" s="645"/>
      <c r="BI39" s="645"/>
      <c r="BJ39" s="645"/>
      <c r="BK39" s="645"/>
      <c r="BL39" s="645"/>
      <c r="BM39" s="645"/>
      <c r="BN39" s="645"/>
      <c r="BO39" s="645"/>
      <c r="BP39" s="645"/>
      <c r="BQ39" s="645"/>
      <c r="BR39" s="645"/>
      <c r="BS39" s="645"/>
      <c r="BT39" s="645"/>
      <c r="BU39" s="646"/>
      <c r="BV39" s="629">
        <v>11798</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4073295</v>
      </c>
      <c r="CS39" s="654"/>
      <c r="CT39" s="654"/>
      <c r="CU39" s="654"/>
      <c r="CV39" s="654"/>
      <c r="CW39" s="654"/>
      <c r="CX39" s="654"/>
      <c r="CY39" s="655"/>
      <c r="CZ39" s="634">
        <v>9.1</v>
      </c>
      <c r="DA39" s="669"/>
      <c r="DB39" s="669"/>
      <c r="DC39" s="671"/>
      <c r="DD39" s="638">
        <v>644676</v>
      </c>
      <c r="DE39" s="654"/>
      <c r="DF39" s="654"/>
      <c r="DG39" s="654"/>
      <c r="DH39" s="654"/>
      <c r="DI39" s="654"/>
      <c r="DJ39" s="654"/>
      <c r="DK39" s="655"/>
      <c r="DL39" s="638" t="s">
        <v>236</v>
      </c>
      <c r="DM39" s="654"/>
      <c r="DN39" s="654"/>
      <c r="DO39" s="654"/>
      <c r="DP39" s="654"/>
      <c r="DQ39" s="654"/>
      <c r="DR39" s="654"/>
      <c r="DS39" s="654"/>
      <c r="DT39" s="654"/>
      <c r="DU39" s="654"/>
      <c r="DV39" s="655"/>
      <c r="DW39" s="634" t="s">
        <v>245</v>
      </c>
      <c r="DX39" s="669"/>
      <c r="DY39" s="669"/>
      <c r="DZ39" s="669"/>
      <c r="EA39" s="669"/>
      <c r="EB39" s="669"/>
      <c r="EC39" s="670"/>
    </row>
    <row r="40" spans="2:133" ht="11.25" customHeight="1" x14ac:dyDescent="0.15">
      <c r="B40" s="626" t="s">
        <v>346</v>
      </c>
      <c r="C40" s="627"/>
      <c r="D40" s="627"/>
      <c r="E40" s="627"/>
      <c r="F40" s="627"/>
      <c r="G40" s="627"/>
      <c r="H40" s="627"/>
      <c r="I40" s="627"/>
      <c r="J40" s="627"/>
      <c r="K40" s="627"/>
      <c r="L40" s="627"/>
      <c r="M40" s="627"/>
      <c r="N40" s="627"/>
      <c r="O40" s="627"/>
      <c r="P40" s="627"/>
      <c r="Q40" s="628"/>
      <c r="R40" s="629">
        <v>4762600</v>
      </c>
      <c r="S40" s="630"/>
      <c r="T40" s="630"/>
      <c r="U40" s="630"/>
      <c r="V40" s="630"/>
      <c r="W40" s="630"/>
      <c r="X40" s="630"/>
      <c r="Y40" s="631"/>
      <c r="Z40" s="632">
        <v>10.1</v>
      </c>
      <c r="AA40" s="632"/>
      <c r="AB40" s="632"/>
      <c r="AC40" s="632"/>
      <c r="AD40" s="633" t="s">
        <v>245</v>
      </c>
      <c r="AE40" s="633"/>
      <c r="AF40" s="633"/>
      <c r="AG40" s="633"/>
      <c r="AH40" s="633"/>
      <c r="AI40" s="633"/>
      <c r="AJ40" s="633"/>
      <c r="AK40" s="633"/>
      <c r="AL40" s="634" t="s">
        <v>137</v>
      </c>
      <c r="AM40" s="635"/>
      <c r="AN40" s="635"/>
      <c r="AO40" s="636"/>
      <c r="AQ40" s="707" t="s">
        <v>347</v>
      </c>
      <c r="AR40" s="708"/>
      <c r="AS40" s="708"/>
      <c r="AT40" s="708"/>
      <c r="AU40" s="708"/>
      <c r="AV40" s="708"/>
      <c r="AW40" s="708"/>
      <c r="AX40" s="708"/>
      <c r="AY40" s="709"/>
      <c r="AZ40" s="629">
        <v>17827</v>
      </c>
      <c r="BA40" s="630"/>
      <c r="BB40" s="630"/>
      <c r="BC40" s="630"/>
      <c r="BD40" s="654"/>
      <c r="BE40" s="654"/>
      <c r="BF40" s="687"/>
      <c r="BG40" s="710" t="s">
        <v>348</v>
      </c>
      <c r="BH40" s="711"/>
      <c r="BI40" s="711"/>
      <c r="BJ40" s="711"/>
      <c r="BK40" s="711"/>
      <c r="BL40" s="222"/>
      <c r="BM40" s="645" t="s">
        <v>349</v>
      </c>
      <c r="BN40" s="645"/>
      <c r="BO40" s="645"/>
      <c r="BP40" s="645"/>
      <c r="BQ40" s="645"/>
      <c r="BR40" s="645"/>
      <c r="BS40" s="645"/>
      <c r="BT40" s="645"/>
      <c r="BU40" s="646"/>
      <c r="BV40" s="629">
        <v>104</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422300</v>
      </c>
      <c r="CS40" s="630"/>
      <c r="CT40" s="630"/>
      <c r="CU40" s="630"/>
      <c r="CV40" s="630"/>
      <c r="CW40" s="630"/>
      <c r="CX40" s="630"/>
      <c r="CY40" s="631"/>
      <c r="CZ40" s="634">
        <v>0.9</v>
      </c>
      <c r="DA40" s="669"/>
      <c r="DB40" s="669"/>
      <c r="DC40" s="671"/>
      <c r="DD40" s="638" t="s">
        <v>245</v>
      </c>
      <c r="DE40" s="630"/>
      <c r="DF40" s="630"/>
      <c r="DG40" s="630"/>
      <c r="DH40" s="630"/>
      <c r="DI40" s="630"/>
      <c r="DJ40" s="630"/>
      <c r="DK40" s="631"/>
      <c r="DL40" s="638" t="s">
        <v>236</v>
      </c>
      <c r="DM40" s="630"/>
      <c r="DN40" s="630"/>
      <c r="DO40" s="630"/>
      <c r="DP40" s="630"/>
      <c r="DQ40" s="630"/>
      <c r="DR40" s="630"/>
      <c r="DS40" s="630"/>
      <c r="DT40" s="630"/>
      <c r="DU40" s="630"/>
      <c r="DV40" s="631"/>
      <c r="DW40" s="634" t="s">
        <v>137</v>
      </c>
      <c r="DX40" s="669"/>
      <c r="DY40" s="669"/>
      <c r="DZ40" s="669"/>
      <c r="EA40" s="669"/>
      <c r="EB40" s="669"/>
      <c r="EC40" s="670"/>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137</v>
      </c>
      <c r="S41" s="630"/>
      <c r="T41" s="630"/>
      <c r="U41" s="630"/>
      <c r="V41" s="630"/>
      <c r="W41" s="630"/>
      <c r="X41" s="630"/>
      <c r="Y41" s="631"/>
      <c r="Z41" s="632" t="s">
        <v>236</v>
      </c>
      <c r="AA41" s="632"/>
      <c r="AB41" s="632"/>
      <c r="AC41" s="632"/>
      <c r="AD41" s="633" t="s">
        <v>137</v>
      </c>
      <c r="AE41" s="633"/>
      <c r="AF41" s="633"/>
      <c r="AG41" s="633"/>
      <c r="AH41" s="633"/>
      <c r="AI41" s="633"/>
      <c r="AJ41" s="633"/>
      <c r="AK41" s="633"/>
      <c r="AL41" s="634" t="s">
        <v>137</v>
      </c>
      <c r="AM41" s="635"/>
      <c r="AN41" s="635"/>
      <c r="AO41" s="636"/>
      <c r="AQ41" s="707" t="s">
        <v>352</v>
      </c>
      <c r="AR41" s="708"/>
      <c r="AS41" s="708"/>
      <c r="AT41" s="708"/>
      <c r="AU41" s="708"/>
      <c r="AV41" s="708"/>
      <c r="AW41" s="708"/>
      <c r="AX41" s="708"/>
      <c r="AY41" s="709"/>
      <c r="AZ41" s="629">
        <v>466893</v>
      </c>
      <c r="BA41" s="630"/>
      <c r="BB41" s="630"/>
      <c r="BC41" s="630"/>
      <c r="BD41" s="654"/>
      <c r="BE41" s="654"/>
      <c r="BF41" s="687"/>
      <c r="BG41" s="710"/>
      <c r="BH41" s="711"/>
      <c r="BI41" s="711"/>
      <c r="BJ41" s="711"/>
      <c r="BK41" s="711"/>
      <c r="BL41" s="222"/>
      <c r="BM41" s="645" t="s">
        <v>353</v>
      </c>
      <c r="BN41" s="645"/>
      <c r="BO41" s="645"/>
      <c r="BP41" s="645"/>
      <c r="BQ41" s="645"/>
      <c r="BR41" s="645"/>
      <c r="BS41" s="645"/>
      <c r="BT41" s="645"/>
      <c r="BU41" s="646"/>
      <c r="BV41" s="629" t="s">
        <v>236</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245</v>
      </c>
      <c r="CS41" s="654"/>
      <c r="CT41" s="654"/>
      <c r="CU41" s="654"/>
      <c r="CV41" s="654"/>
      <c r="CW41" s="654"/>
      <c r="CX41" s="654"/>
      <c r="CY41" s="655"/>
      <c r="CZ41" s="634" t="s">
        <v>236</v>
      </c>
      <c r="DA41" s="669"/>
      <c r="DB41" s="669"/>
      <c r="DC41" s="671"/>
      <c r="DD41" s="638" t="s">
        <v>137</v>
      </c>
      <c r="DE41" s="654"/>
      <c r="DF41" s="654"/>
      <c r="DG41" s="654"/>
      <c r="DH41" s="654"/>
      <c r="DI41" s="654"/>
      <c r="DJ41" s="654"/>
      <c r="DK41" s="655"/>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137</v>
      </c>
      <c r="S42" s="630"/>
      <c r="T42" s="630"/>
      <c r="U42" s="630"/>
      <c r="V42" s="630"/>
      <c r="W42" s="630"/>
      <c r="X42" s="630"/>
      <c r="Y42" s="631"/>
      <c r="Z42" s="632" t="s">
        <v>245</v>
      </c>
      <c r="AA42" s="632"/>
      <c r="AB42" s="632"/>
      <c r="AC42" s="632"/>
      <c r="AD42" s="633" t="s">
        <v>236</v>
      </c>
      <c r="AE42" s="633"/>
      <c r="AF42" s="633"/>
      <c r="AG42" s="633"/>
      <c r="AH42" s="633"/>
      <c r="AI42" s="633"/>
      <c r="AJ42" s="633"/>
      <c r="AK42" s="633"/>
      <c r="AL42" s="634" t="s">
        <v>236</v>
      </c>
      <c r="AM42" s="635"/>
      <c r="AN42" s="635"/>
      <c r="AO42" s="636"/>
      <c r="AQ42" s="714" t="s">
        <v>356</v>
      </c>
      <c r="AR42" s="715"/>
      <c r="AS42" s="715"/>
      <c r="AT42" s="715"/>
      <c r="AU42" s="715"/>
      <c r="AV42" s="715"/>
      <c r="AW42" s="715"/>
      <c r="AX42" s="715"/>
      <c r="AY42" s="716"/>
      <c r="AZ42" s="723">
        <v>1767735</v>
      </c>
      <c r="BA42" s="724"/>
      <c r="BB42" s="724"/>
      <c r="BC42" s="724"/>
      <c r="BD42" s="700"/>
      <c r="BE42" s="700"/>
      <c r="BF42" s="702"/>
      <c r="BG42" s="712"/>
      <c r="BH42" s="713"/>
      <c r="BI42" s="713"/>
      <c r="BJ42" s="713"/>
      <c r="BK42" s="713"/>
      <c r="BL42" s="223"/>
      <c r="BM42" s="657" t="s">
        <v>357</v>
      </c>
      <c r="BN42" s="657"/>
      <c r="BO42" s="657"/>
      <c r="BP42" s="657"/>
      <c r="BQ42" s="657"/>
      <c r="BR42" s="657"/>
      <c r="BS42" s="657"/>
      <c r="BT42" s="657"/>
      <c r="BU42" s="658"/>
      <c r="BV42" s="723">
        <v>394</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8890888</v>
      </c>
      <c r="CS42" s="654"/>
      <c r="CT42" s="654"/>
      <c r="CU42" s="654"/>
      <c r="CV42" s="654"/>
      <c r="CW42" s="654"/>
      <c r="CX42" s="654"/>
      <c r="CY42" s="655"/>
      <c r="CZ42" s="634">
        <v>19.899999999999999</v>
      </c>
      <c r="DA42" s="669"/>
      <c r="DB42" s="669"/>
      <c r="DC42" s="671"/>
      <c r="DD42" s="638">
        <v>1436013</v>
      </c>
      <c r="DE42" s="654"/>
      <c r="DF42" s="654"/>
      <c r="DG42" s="654"/>
      <c r="DH42" s="654"/>
      <c r="DI42" s="654"/>
      <c r="DJ42" s="654"/>
      <c r="DK42" s="655"/>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359</v>
      </c>
      <c r="C43" s="627"/>
      <c r="D43" s="627"/>
      <c r="E43" s="627"/>
      <c r="F43" s="627"/>
      <c r="G43" s="627"/>
      <c r="H43" s="627"/>
      <c r="I43" s="627"/>
      <c r="J43" s="627"/>
      <c r="K43" s="627"/>
      <c r="L43" s="627"/>
      <c r="M43" s="627"/>
      <c r="N43" s="627"/>
      <c r="O43" s="627"/>
      <c r="P43" s="627"/>
      <c r="Q43" s="628"/>
      <c r="R43" s="629">
        <v>900000</v>
      </c>
      <c r="S43" s="630"/>
      <c r="T43" s="630"/>
      <c r="U43" s="630"/>
      <c r="V43" s="630"/>
      <c r="W43" s="630"/>
      <c r="X43" s="630"/>
      <c r="Y43" s="631"/>
      <c r="Z43" s="632">
        <v>1.9</v>
      </c>
      <c r="AA43" s="632"/>
      <c r="AB43" s="632"/>
      <c r="AC43" s="632"/>
      <c r="AD43" s="633" t="s">
        <v>137</v>
      </c>
      <c r="AE43" s="633"/>
      <c r="AF43" s="633"/>
      <c r="AG43" s="633"/>
      <c r="AH43" s="633"/>
      <c r="AI43" s="633"/>
      <c r="AJ43" s="633"/>
      <c r="AK43" s="633"/>
      <c r="AL43" s="634" t="s">
        <v>245</v>
      </c>
      <c r="AM43" s="635"/>
      <c r="AN43" s="635"/>
      <c r="AO43" s="636"/>
      <c r="BV43" s="224"/>
      <c r="BW43" s="224"/>
      <c r="BX43" s="224"/>
      <c r="BY43" s="224"/>
      <c r="BZ43" s="224"/>
      <c r="CA43" s="224"/>
      <c r="CB43" s="224"/>
      <c r="CD43" s="626" t="s">
        <v>360</v>
      </c>
      <c r="CE43" s="627"/>
      <c r="CF43" s="627"/>
      <c r="CG43" s="627"/>
      <c r="CH43" s="627"/>
      <c r="CI43" s="627"/>
      <c r="CJ43" s="627"/>
      <c r="CK43" s="627"/>
      <c r="CL43" s="627"/>
      <c r="CM43" s="627"/>
      <c r="CN43" s="627"/>
      <c r="CO43" s="627"/>
      <c r="CP43" s="627"/>
      <c r="CQ43" s="628"/>
      <c r="CR43" s="629">
        <v>186272</v>
      </c>
      <c r="CS43" s="654"/>
      <c r="CT43" s="654"/>
      <c r="CU43" s="654"/>
      <c r="CV43" s="654"/>
      <c r="CW43" s="654"/>
      <c r="CX43" s="654"/>
      <c r="CY43" s="655"/>
      <c r="CZ43" s="634">
        <v>0.4</v>
      </c>
      <c r="DA43" s="669"/>
      <c r="DB43" s="669"/>
      <c r="DC43" s="671"/>
      <c r="DD43" s="638">
        <v>186272</v>
      </c>
      <c r="DE43" s="654"/>
      <c r="DF43" s="654"/>
      <c r="DG43" s="654"/>
      <c r="DH43" s="654"/>
      <c r="DI43" s="654"/>
      <c r="DJ43" s="654"/>
      <c r="DK43" s="655"/>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361</v>
      </c>
      <c r="C44" s="674"/>
      <c r="D44" s="674"/>
      <c r="E44" s="674"/>
      <c r="F44" s="674"/>
      <c r="G44" s="674"/>
      <c r="H44" s="674"/>
      <c r="I44" s="674"/>
      <c r="J44" s="674"/>
      <c r="K44" s="674"/>
      <c r="L44" s="674"/>
      <c r="M44" s="674"/>
      <c r="N44" s="674"/>
      <c r="O44" s="674"/>
      <c r="P44" s="674"/>
      <c r="Q44" s="675"/>
      <c r="R44" s="723">
        <v>47312447</v>
      </c>
      <c r="S44" s="724"/>
      <c r="T44" s="724"/>
      <c r="U44" s="724"/>
      <c r="V44" s="724"/>
      <c r="W44" s="724"/>
      <c r="X44" s="724"/>
      <c r="Y44" s="725"/>
      <c r="Z44" s="726">
        <v>100</v>
      </c>
      <c r="AA44" s="726"/>
      <c r="AB44" s="726"/>
      <c r="AC44" s="726"/>
      <c r="AD44" s="727">
        <v>16776075</v>
      </c>
      <c r="AE44" s="727"/>
      <c r="AF44" s="727"/>
      <c r="AG44" s="727"/>
      <c r="AH44" s="727"/>
      <c r="AI44" s="727"/>
      <c r="AJ44" s="727"/>
      <c r="AK44" s="727"/>
      <c r="AL44" s="728">
        <v>100</v>
      </c>
      <c r="AM44" s="701"/>
      <c r="AN44" s="701"/>
      <c r="AO44" s="729"/>
      <c r="CD44" s="730" t="s">
        <v>307</v>
      </c>
      <c r="CE44" s="731"/>
      <c r="CF44" s="626" t="s">
        <v>362</v>
      </c>
      <c r="CG44" s="627"/>
      <c r="CH44" s="627"/>
      <c r="CI44" s="627"/>
      <c r="CJ44" s="627"/>
      <c r="CK44" s="627"/>
      <c r="CL44" s="627"/>
      <c r="CM44" s="627"/>
      <c r="CN44" s="627"/>
      <c r="CO44" s="627"/>
      <c r="CP44" s="627"/>
      <c r="CQ44" s="628"/>
      <c r="CR44" s="629">
        <v>8890888</v>
      </c>
      <c r="CS44" s="630"/>
      <c r="CT44" s="630"/>
      <c r="CU44" s="630"/>
      <c r="CV44" s="630"/>
      <c r="CW44" s="630"/>
      <c r="CX44" s="630"/>
      <c r="CY44" s="631"/>
      <c r="CZ44" s="634">
        <v>19.899999999999999</v>
      </c>
      <c r="DA44" s="635"/>
      <c r="DB44" s="635"/>
      <c r="DC44" s="647"/>
      <c r="DD44" s="638">
        <v>1436013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363</v>
      </c>
      <c r="CG45" s="627"/>
      <c r="CH45" s="627"/>
      <c r="CI45" s="627"/>
      <c r="CJ45" s="627"/>
      <c r="CK45" s="627"/>
      <c r="CL45" s="627"/>
      <c r="CM45" s="627"/>
      <c r="CN45" s="627"/>
      <c r="CO45" s="627"/>
      <c r="CP45" s="627"/>
      <c r="CQ45" s="628"/>
      <c r="CR45" s="629">
        <v>1295563</v>
      </c>
      <c r="CS45" s="654"/>
      <c r="CT45" s="654"/>
      <c r="CU45" s="654"/>
      <c r="CV45" s="654"/>
      <c r="CW45" s="654"/>
      <c r="CX45" s="654"/>
      <c r="CY45" s="655"/>
      <c r="CZ45" s="634">
        <v>2.9</v>
      </c>
      <c r="DA45" s="669"/>
      <c r="DB45" s="669"/>
      <c r="DC45" s="671"/>
      <c r="DD45" s="638">
        <v>36822</v>
      </c>
      <c r="DE45" s="654"/>
      <c r="DF45" s="654"/>
      <c r="DG45" s="654"/>
      <c r="DH45" s="654"/>
      <c r="DI45" s="654"/>
      <c r="DJ45" s="654"/>
      <c r="DK45" s="655"/>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365</v>
      </c>
      <c r="CG46" s="627"/>
      <c r="CH46" s="627"/>
      <c r="CI46" s="627"/>
      <c r="CJ46" s="627"/>
      <c r="CK46" s="627"/>
      <c r="CL46" s="627"/>
      <c r="CM46" s="627"/>
      <c r="CN46" s="627"/>
      <c r="CO46" s="627"/>
      <c r="CP46" s="627"/>
      <c r="CQ46" s="628"/>
      <c r="CR46" s="629">
        <v>7273495</v>
      </c>
      <c r="CS46" s="630"/>
      <c r="CT46" s="630"/>
      <c r="CU46" s="630"/>
      <c r="CV46" s="630"/>
      <c r="CW46" s="630"/>
      <c r="CX46" s="630"/>
      <c r="CY46" s="631"/>
      <c r="CZ46" s="634">
        <v>16.3</v>
      </c>
      <c r="DA46" s="635"/>
      <c r="DB46" s="635"/>
      <c r="DC46" s="647"/>
      <c r="DD46" s="638">
        <v>1357285</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t="s">
        <v>236</v>
      </c>
      <c r="CS47" s="654"/>
      <c r="CT47" s="654"/>
      <c r="CU47" s="654"/>
      <c r="CV47" s="654"/>
      <c r="CW47" s="654"/>
      <c r="CX47" s="654"/>
      <c r="CY47" s="655"/>
      <c r="CZ47" s="634" t="s">
        <v>236</v>
      </c>
      <c r="DA47" s="669"/>
      <c r="DB47" s="669"/>
      <c r="DC47" s="671"/>
      <c r="DD47" s="638" t="s">
        <v>245</v>
      </c>
      <c r="DE47" s="654"/>
      <c r="DF47" s="654"/>
      <c r="DG47" s="654"/>
      <c r="DH47" s="654"/>
      <c r="DI47" s="654"/>
      <c r="DJ47" s="654"/>
      <c r="DK47" s="655"/>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236</v>
      </c>
      <c r="CS48" s="630"/>
      <c r="CT48" s="630"/>
      <c r="CU48" s="630"/>
      <c r="CV48" s="630"/>
      <c r="CW48" s="630"/>
      <c r="CX48" s="630"/>
      <c r="CY48" s="631"/>
      <c r="CZ48" s="634" t="s">
        <v>137</v>
      </c>
      <c r="DA48" s="635"/>
      <c r="DB48" s="635"/>
      <c r="DC48" s="647"/>
      <c r="DD48" s="638" t="s">
        <v>137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370</v>
      </c>
      <c r="CE49" s="674"/>
      <c r="CF49" s="674"/>
      <c r="CG49" s="674"/>
      <c r="CH49" s="674"/>
      <c r="CI49" s="674"/>
      <c r="CJ49" s="674"/>
      <c r="CK49" s="674"/>
      <c r="CL49" s="674"/>
      <c r="CM49" s="674"/>
      <c r="CN49" s="674"/>
      <c r="CO49" s="674"/>
      <c r="CP49" s="674"/>
      <c r="CQ49" s="675"/>
      <c r="CR49" s="723">
        <v>44686519</v>
      </c>
      <c r="CS49" s="700"/>
      <c r="CT49" s="700"/>
      <c r="CU49" s="700"/>
      <c r="CV49" s="700"/>
      <c r="CW49" s="700"/>
      <c r="CX49" s="700"/>
      <c r="CY49" s="737"/>
      <c r="CZ49" s="728">
        <v>100</v>
      </c>
      <c r="DA49" s="738"/>
      <c r="DB49" s="738"/>
      <c r="DC49" s="739"/>
      <c r="DD49" s="740">
        <v>24964841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X52i35+VvRvz/KrBX4v/oYOuf6pgQ//vaLNx7ionUMeVcF4/Bhd+szKsFcEoHK6h5Cnvgv+b9c9i74NcuBJMg==" saltValue="rHGwCG//vZ/EuTlw8CaM7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393</v>
      </c>
      <c r="C7" s="778"/>
      <c r="D7" s="778"/>
      <c r="E7" s="778"/>
      <c r="F7" s="778"/>
      <c r="G7" s="778"/>
      <c r="H7" s="778"/>
      <c r="I7" s="778"/>
      <c r="J7" s="778"/>
      <c r="K7" s="778"/>
      <c r="L7" s="778"/>
      <c r="M7" s="778"/>
      <c r="N7" s="778"/>
      <c r="O7" s="778"/>
      <c r="P7" s="779"/>
      <c r="Q7" s="780">
        <v>47190</v>
      </c>
      <c r="R7" s="781"/>
      <c r="S7" s="781"/>
      <c r="T7" s="781"/>
      <c r="U7" s="781"/>
      <c r="V7" s="781">
        <v>44564</v>
      </c>
      <c r="W7" s="781"/>
      <c r="X7" s="781"/>
      <c r="Y7" s="781"/>
      <c r="Z7" s="781"/>
      <c r="AA7" s="781">
        <f>Q7-V7</f>
        <v>2626</v>
      </c>
      <c r="AB7" s="781"/>
      <c r="AC7" s="781"/>
      <c r="AD7" s="781"/>
      <c r="AE7" s="782"/>
      <c r="AF7" s="783">
        <v>2376</v>
      </c>
      <c r="AG7" s="784"/>
      <c r="AH7" s="784"/>
      <c r="AI7" s="784"/>
      <c r="AJ7" s="785"/>
      <c r="AK7" s="786">
        <v>550</v>
      </c>
      <c r="AL7" s="787"/>
      <c r="AM7" s="787"/>
      <c r="AN7" s="787"/>
      <c r="AO7" s="787"/>
      <c r="AP7" s="787">
        <v>27599</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594</v>
      </c>
      <c r="BT7" s="775"/>
      <c r="BU7" s="775"/>
      <c r="BV7" s="775"/>
      <c r="BW7" s="775"/>
      <c r="BX7" s="775"/>
      <c r="BY7" s="775"/>
      <c r="BZ7" s="775"/>
      <c r="CA7" s="775"/>
      <c r="CB7" s="775"/>
      <c r="CC7" s="775"/>
      <c r="CD7" s="775"/>
      <c r="CE7" s="775"/>
      <c r="CF7" s="775"/>
      <c r="CG7" s="790"/>
      <c r="CH7" s="771">
        <v>32</v>
      </c>
      <c r="CI7" s="772"/>
      <c r="CJ7" s="772"/>
      <c r="CK7" s="772"/>
      <c r="CL7" s="773"/>
      <c r="CM7" s="771">
        <v>59</v>
      </c>
      <c r="CN7" s="772"/>
      <c r="CO7" s="772"/>
      <c r="CP7" s="772"/>
      <c r="CQ7" s="773"/>
      <c r="CR7" s="771">
        <v>21</v>
      </c>
      <c r="CS7" s="772"/>
      <c r="CT7" s="772"/>
      <c r="CU7" s="772"/>
      <c r="CV7" s="773"/>
      <c r="CW7" s="771">
        <v>22</v>
      </c>
      <c r="CX7" s="772"/>
      <c r="CY7" s="772"/>
      <c r="CZ7" s="772"/>
      <c r="DA7" s="773"/>
      <c r="DB7" s="771" t="s">
        <v>600</v>
      </c>
      <c r="DC7" s="772"/>
      <c r="DD7" s="772"/>
      <c r="DE7" s="772"/>
      <c r="DF7" s="773"/>
      <c r="DG7" s="771" t="s">
        <v>600</v>
      </c>
      <c r="DH7" s="772"/>
      <c r="DI7" s="772"/>
      <c r="DJ7" s="772"/>
      <c r="DK7" s="773"/>
      <c r="DL7" s="771" t="s">
        <v>600</v>
      </c>
      <c r="DM7" s="772"/>
      <c r="DN7" s="772"/>
      <c r="DO7" s="772"/>
      <c r="DP7" s="773"/>
      <c r="DQ7" s="771" t="s">
        <v>600</v>
      </c>
      <c r="DR7" s="772"/>
      <c r="DS7" s="772"/>
      <c r="DT7" s="772"/>
      <c r="DU7" s="773"/>
      <c r="DV7" s="774"/>
      <c r="DW7" s="775"/>
      <c r="DX7" s="775"/>
      <c r="DY7" s="775"/>
      <c r="DZ7" s="776"/>
      <c r="EA7" s="237"/>
    </row>
    <row r="8" spans="1:131" s="238" customFormat="1" ht="26.25" customHeight="1" x14ac:dyDescent="0.15">
      <c r="A8" s="241">
        <v>2</v>
      </c>
      <c r="B8" s="808" t="s">
        <v>394</v>
      </c>
      <c r="C8" s="809"/>
      <c r="D8" s="809"/>
      <c r="E8" s="809"/>
      <c r="F8" s="809"/>
      <c r="G8" s="809"/>
      <c r="H8" s="809"/>
      <c r="I8" s="809"/>
      <c r="J8" s="809"/>
      <c r="K8" s="809"/>
      <c r="L8" s="809"/>
      <c r="M8" s="809"/>
      <c r="N8" s="809"/>
      <c r="O8" s="809"/>
      <c r="P8" s="810"/>
      <c r="Q8" s="811">
        <v>123</v>
      </c>
      <c r="R8" s="812"/>
      <c r="S8" s="812"/>
      <c r="T8" s="812"/>
      <c r="U8" s="812"/>
      <c r="V8" s="812">
        <v>123</v>
      </c>
      <c r="W8" s="812"/>
      <c r="X8" s="812"/>
      <c r="Y8" s="812"/>
      <c r="Z8" s="812"/>
      <c r="AA8" s="812">
        <f>Q8-V8</f>
        <v>0</v>
      </c>
      <c r="AB8" s="812"/>
      <c r="AC8" s="812"/>
      <c r="AD8" s="812"/>
      <c r="AE8" s="813"/>
      <c r="AF8" s="814" t="s">
        <v>137</v>
      </c>
      <c r="AG8" s="815"/>
      <c r="AH8" s="815"/>
      <c r="AI8" s="815"/>
      <c r="AJ8" s="816"/>
      <c r="AK8" s="797">
        <v>0</v>
      </c>
      <c r="AL8" s="798"/>
      <c r="AM8" s="798"/>
      <c r="AN8" s="798"/>
      <c r="AO8" s="798"/>
      <c r="AP8" s="798">
        <v>131</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595</v>
      </c>
      <c r="BT8" s="802"/>
      <c r="BU8" s="802"/>
      <c r="BV8" s="802"/>
      <c r="BW8" s="802"/>
      <c r="BX8" s="802"/>
      <c r="BY8" s="802"/>
      <c r="BZ8" s="802"/>
      <c r="CA8" s="802"/>
      <c r="CB8" s="802"/>
      <c r="CC8" s="802"/>
      <c r="CD8" s="802"/>
      <c r="CE8" s="802"/>
      <c r="CF8" s="802"/>
      <c r="CG8" s="803"/>
      <c r="CH8" s="804">
        <v>143</v>
      </c>
      <c r="CI8" s="805"/>
      <c r="CJ8" s="805"/>
      <c r="CK8" s="805"/>
      <c r="CL8" s="806"/>
      <c r="CM8" s="804">
        <v>2677</v>
      </c>
      <c r="CN8" s="805"/>
      <c r="CO8" s="805"/>
      <c r="CP8" s="805"/>
      <c r="CQ8" s="806"/>
      <c r="CR8" s="804">
        <v>180</v>
      </c>
      <c r="CS8" s="805"/>
      <c r="CT8" s="805"/>
      <c r="CU8" s="805"/>
      <c r="CV8" s="806"/>
      <c r="CW8" s="804" t="s">
        <v>600</v>
      </c>
      <c r="CX8" s="805"/>
      <c r="CY8" s="805"/>
      <c r="CZ8" s="805"/>
      <c r="DA8" s="806"/>
      <c r="DB8" s="804" t="s">
        <v>600</v>
      </c>
      <c r="DC8" s="805"/>
      <c r="DD8" s="805"/>
      <c r="DE8" s="805"/>
      <c r="DF8" s="806"/>
      <c r="DG8" s="804" t="s">
        <v>600</v>
      </c>
      <c r="DH8" s="805"/>
      <c r="DI8" s="805"/>
      <c r="DJ8" s="805"/>
      <c r="DK8" s="806"/>
      <c r="DL8" s="804" t="s">
        <v>600</v>
      </c>
      <c r="DM8" s="805"/>
      <c r="DN8" s="805"/>
      <c r="DO8" s="805"/>
      <c r="DP8" s="806"/>
      <c r="DQ8" s="804" t="s">
        <v>600</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596</v>
      </c>
      <c r="BT9" s="802"/>
      <c r="BU9" s="802"/>
      <c r="BV9" s="802"/>
      <c r="BW9" s="802"/>
      <c r="BX9" s="802"/>
      <c r="BY9" s="802"/>
      <c r="BZ9" s="802"/>
      <c r="CA9" s="802"/>
      <c r="CB9" s="802"/>
      <c r="CC9" s="802"/>
      <c r="CD9" s="802"/>
      <c r="CE9" s="802"/>
      <c r="CF9" s="802"/>
      <c r="CG9" s="803"/>
      <c r="CH9" s="804">
        <v>90</v>
      </c>
      <c r="CI9" s="805"/>
      <c r="CJ9" s="805"/>
      <c r="CK9" s="805"/>
      <c r="CL9" s="806"/>
      <c r="CM9" s="804">
        <v>1339</v>
      </c>
      <c r="CN9" s="805"/>
      <c r="CO9" s="805"/>
      <c r="CP9" s="805"/>
      <c r="CQ9" s="806"/>
      <c r="CR9" s="804">
        <v>1087</v>
      </c>
      <c r="CS9" s="805"/>
      <c r="CT9" s="805"/>
      <c r="CU9" s="805"/>
      <c r="CV9" s="806"/>
      <c r="CW9" s="804">
        <v>435</v>
      </c>
      <c r="CX9" s="805"/>
      <c r="CY9" s="805"/>
      <c r="CZ9" s="805"/>
      <c r="DA9" s="806"/>
      <c r="DB9" s="804" t="s">
        <v>600</v>
      </c>
      <c r="DC9" s="805"/>
      <c r="DD9" s="805"/>
      <c r="DE9" s="805"/>
      <c r="DF9" s="806"/>
      <c r="DG9" s="804" t="s">
        <v>600</v>
      </c>
      <c r="DH9" s="805"/>
      <c r="DI9" s="805"/>
      <c r="DJ9" s="805"/>
      <c r="DK9" s="806"/>
      <c r="DL9" s="804" t="s">
        <v>600</v>
      </c>
      <c r="DM9" s="805"/>
      <c r="DN9" s="805"/>
      <c r="DO9" s="805"/>
      <c r="DP9" s="806"/>
      <c r="DQ9" s="804" t="s">
        <v>600</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396</v>
      </c>
      <c r="B23" s="817" t="s">
        <v>397</v>
      </c>
      <c r="C23" s="818"/>
      <c r="D23" s="818"/>
      <c r="E23" s="818"/>
      <c r="F23" s="818"/>
      <c r="G23" s="818"/>
      <c r="H23" s="818"/>
      <c r="I23" s="818"/>
      <c r="J23" s="818"/>
      <c r="K23" s="818"/>
      <c r="L23" s="818"/>
      <c r="M23" s="818"/>
      <c r="N23" s="818"/>
      <c r="O23" s="818"/>
      <c r="P23" s="819"/>
      <c r="Q23" s="820">
        <f>Q7+Q8</f>
        <v>47313</v>
      </c>
      <c r="R23" s="821"/>
      <c r="S23" s="821"/>
      <c r="T23" s="821"/>
      <c r="U23" s="821"/>
      <c r="V23" s="821">
        <f>V7+V8</f>
        <v>44687</v>
      </c>
      <c r="W23" s="821"/>
      <c r="X23" s="821"/>
      <c r="Y23" s="821"/>
      <c r="Z23" s="821"/>
      <c r="AA23" s="821">
        <f>AA7+AA8</f>
        <v>2626</v>
      </c>
      <c r="AB23" s="821"/>
      <c r="AC23" s="821"/>
      <c r="AD23" s="821"/>
      <c r="AE23" s="822"/>
      <c r="AF23" s="823">
        <v>2376</v>
      </c>
      <c r="AG23" s="821"/>
      <c r="AH23" s="821"/>
      <c r="AI23" s="821"/>
      <c r="AJ23" s="824"/>
      <c r="AK23" s="825"/>
      <c r="AL23" s="826"/>
      <c r="AM23" s="826"/>
      <c r="AN23" s="826"/>
      <c r="AO23" s="826"/>
      <c r="AP23" s="821">
        <f>AP7+AP8</f>
        <v>27730</v>
      </c>
      <c r="AQ23" s="821"/>
      <c r="AR23" s="821"/>
      <c r="AS23" s="821"/>
      <c r="AT23" s="821"/>
      <c r="AU23" s="837"/>
      <c r="AV23" s="837"/>
      <c r="AW23" s="837"/>
      <c r="AX23" s="837"/>
      <c r="AY23" s="838"/>
      <c r="AZ23" s="839" t="s">
        <v>137</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408</v>
      </c>
      <c r="C28" s="778"/>
      <c r="D28" s="778"/>
      <c r="E28" s="778"/>
      <c r="F28" s="778"/>
      <c r="G28" s="778"/>
      <c r="H28" s="778"/>
      <c r="I28" s="778"/>
      <c r="J28" s="778"/>
      <c r="K28" s="778"/>
      <c r="L28" s="778"/>
      <c r="M28" s="778"/>
      <c r="N28" s="778"/>
      <c r="O28" s="778"/>
      <c r="P28" s="779"/>
      <c r="Q28" s="850">
        <v>6464</v>
      </c>
      <c r="R28" s="851"/>
      <c r="S28" s="851"/>
      <c r="T28" s="851"/>
      <c r="U28" s="851"/>
      <c r="V28" s="851">
        <v>6460</v>
      </c>
      <c r="W28" s="851"/>
      <c r="X28" s="851"/>
      <c r="Y28" s="851"/>
      <c r="Z28" s="851"/>
      <c r="AA28" s="851">
        <f>Q28-V28</f>
        <v>4</v>
      </c>
      <c r="AB28" s="851"/>
      <c r="AC28" s="851"/>
      <c r="AD28" s="851"/>
      <c r="AE28" s="852"/>
      <c r="AF28" s="853">
        <v>4</v>
      </c>
      <c r="AG28" s="851"/>
      <c r="AH28" s="851"/>
      <c r="AI28" s="851"/>
      <c r="AJ28" s="854"/>
      <c r="AK28" s="855">
        <v>467</v>
      </c>
      <c r="AL28" s="856"/>
      <c r="AM28" s="856"/>
      <c r="AN28" s="856"/>
      <c r="AO28" s="856"/>
      <c r="AP28" s="856" t="s">
        <v>598</v>
      </c>
      <c r="AQ28" s="856"/>
      <c r="AR28" s="856"/>
      <c r="AS28" s="856"/>
      <c r="AT28" s="856"/>
      <c r="AU28" s="856" t="s">
        <v>598</v>
      </c>
      <c r="AV28" s="856"/>
      <c r="AW28" s="856"/>
      <c r="AX28" s="856"/>
      <c r="AY28" s="856"/>
      <c r="AZ28" s="857" t="s">
        <v>597</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409</v>
      </c>
      <c r="C29" s="809"/>
      <c r="D29" s="809"/>
      <c r="E29" s="809"/>
      <c r="F29" s="809"/>
      <c r="G29" s="809"/>
      <c r="H29" s="809"/>
      <c r="I29" s="809"/>
      <c r="J29" s="809"/>
      <c r="K29" s="809"/>
      <c r="L29" s="809"/>
      <c r="M29" s="809"/>
      <c r="N29" s="809"/>
      <c r="O29" s="809"/>
      <c r="P29" s="810"/>
      <c r="Q29" s="811">
        <v>28</v>
      </c>
      <c r="R29" s="812"/>
      <c r="S29" s="812"/>
      <c r="T29" s="812"/>
      <c r="U29" s="812"/>
      <c r="V29" s="812">
        <v>28</v>
      </c>
      <c r="W29" s="812"/>
      <c r="X29" s="812"/>
      <c r="Y29" s="812"/>
      <c r="Z29" s="812"/>
      <c r="AA29" s="813">
        <f t="shared" ref="AA29:AA36" si="0">Q29-V29</f>
        <v>0</v>
      </c>
      <c r="AB29" s="815"/>
      <c r="AC29" s="815"/>
      <c r="AD29" s="815"/>
      <c r="AE29" s="816"/>
      <c r="AF29" s="814" t="s">
        <v>410</v>
      </c>
      <c r="AG29" s="815"/>
      <c r="AH29" s="815"/>
      <c r="AI29" s="815"/>
      <c r="AJ29" s="816"/>
      <c r="AK29" s="862">
        <v>23</v>
      </c>
      <c r="AL29" s="858"/>
      <c r="AM29" s="858"/>
      <c r="AN29" s="858"/>
      <c r="AO29" s="858"/>
      <c r="AP29" s="858" t="s">
        <v>598</v>
      </c>
      <c r="AQ29" s="858"/>
      <c r="AR29" s="858"/>
      <c r="AS29" s="858"/>
      <c r="AT29" s="858"/>
      <c r="AU29" s="858" t="s">
        <v>598</v>
      </c>
      <c r="AV29" s="858"/>
      <c r="AW29" s="858"/>
      <c r="AX29" s="858"/>
      <c r="AY29" s="858"/>
      <c r="AZ29" s="859" t="s">
        <v>597</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411</v>
      </c>
      <c r="C30" s="809"/>
      <c r="D30" s="809"/>
      <c r="E30" s="809"/>
      <c r="F30" s="809"/>
      <c r="G30" s="809"/>
      <c r="H30" s="809"/>
      <c r="I30" s="809"/>
      <c r="J30" s="809"/>
      <c r="K30" s="809"/>
      <c r="L30" s="809"/>
      <c r="M30" s="809"/>
      <c r="N30" s="809"/>
      <c r="O30" s="809"/>
      <c r="P30" s="810"/>
      <c r="Q30" s="811">
        <v>6337</v>
      </c>
      <c r="R30" s="812"/>
      <c r="S30" s="812"/>
      <c r="T30" s="812"/>
      <c r="U30" s="812"/>
      <c r="V30" s="812">
        <v>6210</v>
      </c>
      <c r="W30" s="812"/>
      <c r="X30" s="812"/>
      <c r="Y30" s="812"/>
      <c r="Z30" s="812"/>
      <c r="AA30" s="813">
        <f t="shared" si="0"/>
        <v>127</v>
      </c>
      <c r="AB30" s="815"/>
      <c r="AC30" s="815"/>
      <c r="AD30" s="815"/>
      <c r="AE30" s="816"/>
      <c r="AF30" s="814">
        <v>127</v>
      </c>
      <c r="AG30" s="815"/>
      <c r="AH30" s="815"/>
      <c r="AI30" s="815"/>
      <c r="AJ30" s="816"/>
      <c r="AK30" s="862">
        <v>962</v>
      </c>
      <c r="AL30" s="858"/>
      <c r="AM30" s="858"/>
      <c r="AN30" s="858"/>
      <c r="AO30" s="858"/>
      <c r="AP30" s="858" t="s">
        <v>597</v>
      </c>
      <c r="AQ30" s="858"/>
      <c r="AR30" s="858"/>
      <c r="AS30" s="858"/>
      <c r="AT30" s="858"/>
      <c r="AU30" s="858" t="s">
        <v>598</v>
      </c>
      <c r="AV30" s="858"/>
      <c r="AW30" s="858"/>
      <c r="AX30" s="858"/>
      <c r="AY30" s="858"/>
      <c r="AZ30" s="859" t="s">
        <v>597</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412</v>
      </c>
      <c r="C31" s="809"/>
      <c r="D31" s="809"/>
      <c r="E31" s="809"/>
      <c r="F31" s="809"/>
      <c r="G31" s="809"/>
      <c r="H31" s="809"/>
      <c r="I31" s="809"/>
      <c r="J31" s="809"/>
      <c r="K31" s="809"/>
      <c r="L31" s="809"/>
      <c r="M31" s="809"/>
      <c r="N31" s="809"/>
      <c r="O31" s="809"/>
      <c r="P31" s="810"/>
      <c r="Q31" s="811">
        <v>833</v>
      </c>
      <c r="R31" s="812"/>
      <c r="S31" s="812"/>
      <c r="T31" s="812"/>
      <c r="U31" s="812"/>
      <c r="V31" s="812">
        <v>830</v>
      </c>
      <c r="W31" s="812"/>
      <c r="X31" s="812"/>
      <c r="Y31" s="812"/>
      <c r="Z31" s="812"/>
      <c r="AA31" s="813">
        <f t="shared" si="0"/>
        <v>3</v>
      </c>
      <c r="AB31" s="815"/>
      <c r="AC31" s="815"/>
      <c r="AD31" s="815"/>
      <c r="AE31" s="816"/>
      <c r="AF31" s="814">
        <v>3</v>
      </c>
      <c r="AG31" s="815"/>
      <c r="AH31" s="815"/>
      <c r="AI31" s="815"/>
      <c r="AJ31" s="816"/>
      <c r="AK31" s="862">
        <v>177</v>
      </c>
      <c r="AL31" s="858"/>
      <c r="AM31" s="858"/>
      <c r="AN31" s="858"/>
      <c r="AO31" s="858"/>
      <c r="AP31" s="858" t="s">
        <v>598</v>
      </c>
      <c r="AQ31" s="858"/>
      <c r="AR31" s="858"/>
      <c r="AS31" s="858"/>
      <c r="AT31" s="858"/>
      <c r="AU31" s="858" t="s">
        <v>598</v>
      </c>
      <c r="AV31" s="858"/>
      <c r="AW31" s="858"/>
      <c r="AX31" s="858"/>
      <c r="AY31" s="858"/>
      <c r="AZ31" s="859" t="s">
        <v>597</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413</v>
      </c>
      <c r="C32" s="809"/>
      <c r="D32" s="809"/>
      <c r="E32" s="809"/>
      <c r="F32" s="809"/>
      <c r="G32" s="809"/>
      <c r="H32" s="809"/>
      <c r="I32" s="809"/>
      <c r="J32" s="809"/>
      <c r="K32" s="809"/>
      <c r="L32" s="809"/>
      <c r="M32" s="809"/>
      <c r="N32" s="809"/>
      <c r="O32" s="809"/>
      <c r="P32" s="810"/>
      <c r="Q32" s="811">
        <v>9330</v>
      </c>
      <c r="R32" s="812"/>
      <c r="S32" s="812"/>
      <c r="T32" s="812"/>
      <c r="U32" s="812"/>
      <c r="V32" s="812">
        <v>8371</v>
      </c>
      <c r="W32" s="812"/>
      <c r="X32" s="812"/>
      <c r="Y32" s="812"/>
      <c r="Z32" s="812"/>
      <c r="AA32" s="813">
        <f t="shared" si="0"/>
        <v>959</v>
      </c>
      <c r="AB32" s="815"/>
      <c r="AC32" s="815"/>
      <c r="AD32" s="815"/>
      <c r="AE32" s="816"/>
      <c r="AF32" s="814">
        <v>4953</v>
      </c>
      <c r="AG32" s="815"/>
      <c r="AH32" s="815"/>
      <c r="AI32" s="815"/>
      <c r="AJ32" s="816"/>
      <c r="AK32" s="862">
        <v>1067</v>
      </c>
      <c r="AL32" s="858"/>
      <c r="AM32" s="858"/>
      <c r="AN32" s="858"/>
      <c r="AO32" s="858"/>
      <c r="AP32" s="858">
        <v>2932</v>
      </c>
      <c r="AQ32" s="858"/>
      <c r="AR32" s="858"/>
      <c r="AS32" s="858"/>
      <c r="AT32" s="858"/>
      <c r="AU32" s="858">
        <v>1791</v>
      </c>
      <c r="AV32" s="858"/>
      <c r="AW32" s="858"/>
      <c r="AX32" s="858"/>
      <c r="AY32" s="858"/>
      <c r="AZ32" s="859" t="s">
        <v>598</v>
      </c>
      <c r="BA32" s="859"/>
      <c r="BB32" s="859"/>
      <c r="BC32" s="859"/>
      <c r="BD32" s="859"/>
      <c r="BE32" s="860" t="s">
        <v>414</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415</v>
      </c>
      <c r="C33" s="809"/>
      <c r="D33" s="809"/>
      <c r="E33" s="809"/>
      <c r="F33" s="809"/>
      <c r="G33" s="809"/>
      <c r="H33" s="809"/>
      <c r="I33" s="809"/>
      <c r="J33" s="809"/>
      <c r="K33" s="809"/>
      <c r="L33" s="809"/>
      <c r="M33" s="809"/>
      <c r="N33" s="809"/>
      <c r="O33" s="809"/>
      <c r="P33" s="810"/>
      <c r="Q33" s="811">
        <v>1417</v>
      </c>
      <c r="R33" s="812"/>
      <c r="S33" s="812"/>
      <c r="T33" s="812"/>
      <c r="U33" s="812"/>
      <c r="V33" s="812">
        <v>1170</v>
      </c>
      <c r="W33" s="812"/>
      <c r="X33" s="812"/>
      <c r="Y33" s="812"/>
      <c r="Z33" s="812"/>
      <c r="AA33" s="813">
        <f t="shared" si="0"/>
        <v>247</v>
      </c>
      <c r="AB33" s="815"/>
      <c r="AC33" s="815"/>
      <c r="AD33" s="815"/>
      <c r="AE33" s="816"/>
      <c r="AF33" s="814">
        <v>1389</v>
      </c>
      <c r="AG33" s="815"/>
      <c r="AH33" s="815"/>
      <c r="AI33" s="815"/>
      <c r="AJ33" s="816"/>
      <c r="AK33" s="862">
        <v>182</v>
      </c>
      <c r="AL33" s="858"/>
      <c r="AM33" s="858"/>
      <c r="AN33" s="858"/>
      <c r="AO33" s="858"/>
      <c r="AP33" s="858">
        <v>5654</v>
      </c>
      <c r="AQ33" s="858"/>
      <c r="AR33" s="858"/>
      <c r="AS33" s="858"/>
      <c r="AT33" s="858"/>
      <c r="AU33" s="858">
        <v>345</v>
      </c>
      <c r="AV33" s="858"/>
      <c r="AW33" s="858"/>
      <c r="AX33" s="858"/>
      <c r="AY33" s="858"/>
      <c r="AZ33" s="859" t="s">
        <v>598</v>
      </c>
      <c r="BA33" s="859"/>
      <c r="BB33" s="859"/>
      <c r="BC33" s="859"/>
      <c r="BD33" s="859"/>
      <c r="BE33" s="860" t="s">
        <v>414</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416</v>
      </c>
      <c r="C34" s="809"/>
      <c r="D34" s="809"/>
      <c r="E34" s="809"/>
      <c r="F34" s="809"/>
      <c r="G34" s="809"/>
      <c r="H34" s="809"/>
      <c r="I34" s="809"/>
      <c r="J34" s="809"/>
      <c r="K34" s="809"/>
      <c r="L34" s="809"/>
      <c r="M34" s="809"/>
      <c r="N34" s="809"/>
      <c r="O34" s="809"/>
      <c r="P34" s="810"/>
      <c r="Q34" s="811">
        <v>2476</v>
      </c>
      <c r="R34" s="812"/>
      <c r="S34" s="812"/>
      <c r="T34" s="812"/>
      <c r="U34" s="812"/>
      <c r="V34" s="812">
        <v>2214</v>
      </c>
      <c r="W34" s="812"/>
      <c r="X34" s="812"/>
      <c r="Y34" s="812"/>
      <c r="Z34" s="812"/>
      <c r="AA34" s="813">
        <f t="shared" si="0"/>
        <v>262</v>
      </c>
      <c r="AB34" s="815"/>
      <c r="AC34" s="815"/>
      <c r="AD34" s="815"/>
      <c r="AE34" s="816"/>
      <c r="AF34" s="814">
        <v>370</v>
      </c>
      <c r="AG34" s="815"/>
      <c r="AH34" s="815"/>
      <c r="AI34" s="815"/>
      <c r="AJ34" s="816"/>
      <c r="AK34" s="862">
        <v>892</v>
      </c>
      <c r="AL34" s="858"/>
      <c r="AM34" s="858"/>
      <c r="AN34" s="858"/>
      <c r="AO34" s="858"/>
      <c r="AP34" s="858">
        <v>14645</v>
      </c>
      <c r="AQ34" s="858"/>
      <c r="AR34" s="858"/>
      <c r="AS34" s="858"/>
      <c r="AT34" s="858"/>
      <c r="AU34" s="858">
        <v>7337</v>
      </c>
      <c r="AV34" s="858"/>
      <c r="AW34" s="858"/>
      <c r="AX34" s="858"/>
      <c r="AY34" s="858"/>
      <c r="AZ34" s="859" t="s">
        <v>598</v>
      </c>
      <c r="BA34" s="859"/>
      <c r="BB34" s="859"/>
      <c r="BC34" s="859"/>
      <c r="BD34" s="859"/>
      <c r="BE34" s="860" t="s">
        <v>417</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t="s">
        <v>418</v>
      </c>
      <c r="C35" s="809"/>
      <c r="D35" s="809"/>
      <c r="E35" s="809"/>
      <c r="F35" s="809"/>
      <c r="G35" s="809"/>
      <c r="H35" s="809"/>
      <c r="I35" s="809"/>
      <c r="J35" s="809"/>
      <c r="K35" s="809"/>
      <c r="L35" s="809"/>
      <c r="M35" s="809"/>
      <c r="N35" s="809"/>
      <c r="O35" s="809"/>
      <c r="P35" s="810"/>
      <c r="Q35" s="811">
        <v>21</v>
      </c>
      <c r="R35" s="812"/>
      <c r="S35" s="812"/>
      <c r="T35" s="812"/>
      <c r="U35" s="812"/>
      <c r="V35" s="812">
        <v>21</v>
      </c>
      <c r="W35" s="812"/>
      <c r="X35" s="812"/>
      <c r="Y35" s="812"/>
      <c r="Z35" s="812"/>
      <c r="AA35" s="813">
        <f t="shared" si="0"/>
        <v>0</v>
      </c>
      <c r="AB35" s="815"/>
      <c r="AC35" s="815"/>
      <c r="AD35" s="815"/>
      <c r="AE35" s="816"/>
      <c r="AF35" s="814" t="s">
        <v>137</v>
      </c>
      <c r="AG35" s="815"/>
      <c r="AH35" s="815"/>
      <c r="AI35" s="815"/>
      <c r="AJ35" s="816"/>
      <c r="AK35" s="862" t="s">
        <v>599</v>
      </c>
      <c r="AL35" s="858"/>
      <c r="AM35" s="858"/>
      <c r="AN35" s="858"/>
      <c r="AO35" s="858"/>
      <c r="AP35" s="858">
        <v>6</v>
      </c>
      <c r="AQ35" s="858"/>
      <c r="AR35" s="858"/>
      <c r="AS35" s="858"/>
      <c r="AT35" s="858"/>
      <c r="AU35" s="858">
        <v>1</v>
      </c>
      <c r="AV35" s="858"/>
      <c r="AW35" s="858"/>
      <c r="AX35" s="858"/>
      <c r="AY35" s="858"/>
      <c r="AZ35" s="859" t="s">
        <v>598</v>
      </c>
      <c r="BA35" s="859"/>
      <c r="BB35" s="859"/>
      <c r="BC35" s="859"/>
      <c r="BD35" s="859"/>
      <c r="BE35" s="860" t="s">
        <v>419</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t="s">
        <v>420</v>
      </c>
      <c r="C36" s="809"/>
      <c r="D36" s="809"/>
      <c r="E36" s="809"/>
      <c r="F36" s="809"/>
      <c r="G36" s="809"/>
      <c r="H36" s="809"/>
      <c r="I36" s="809"/>
      <c r="J36" s="809"/>
      <c r="K36" s="809"/>
      <c r="L36" s="809"/>
      <c r="M36" s="809"/>
      <c r="N36" s="809"/>
      <c r="O36" s="809"/>
      <c r="P36" s="810"/>
      <c r="Q36" s="811">
        <v>741</v>
      </c>
      <c r="R36" s="812"/>
      <c r="S36" s="812"/>
      <c r="T36" s="812"/>
      <c r="U36" s="812"/>
      <c r="V36" s="812">
        <v>733</v>
      </c>
      <c r="W36" s="812"/>
      <c r="X36" s="812"/>
      <c r="Y36" s="812"/>
      <c r="Z36" s="812"/>
      <c r="AA36" s="813">
        <f t="shared" si="0"/>
        <v>8</v>
      </c>
      <c r="AB36" s="815"/>
      <c r="AC36" s="815"/>
      <c r="AD36" s="815"/>
      <c r="AE36" s="816"/>
      <c r="AF36" s="814">
        <v>59</v>
      </c>
      <c r="AG36" s="815"/>
      <c r="AH36" s="815"/>
      <c r="AI36" s="815"/>
      <c r="AJ36" s="816"/>
      <c r="AK36" s="862">
        <v>18</v>
      </c>
      <c r="AL36" s="858"/>
      <c r="AM36" s="858"/>
      <c r="AN36" s="858"/>
      <c r="AO36" s="858"/>
      <c r="AP36" s="858">
        <v>340</v>
      </c>
      <c r="AQ36" s="858"/>
      <c r="AR36" s="858"/>
      <c r="AS36" s="858"/>
      <c r="AT36" s="858"/>
      <c r="AU36" s="858" t="s">
        <v>601</v>
      </c>
      <c r="AV36" s="858"/>
      <c r="AW36" s="858"/>
      <c r="AX36" s="858"/>
      <c r="AY36" s="858"/>
      <c r="AZ36" s="859" t="s">
        <v>598</v>
      </c>
      <c r="BA36" s="859"/>
      <c r="BB36" s="859"/>
      <c r="BC36" s="859"/>
      <c r="BD36" s="859"/>
      <c r="BE36" s="860" t="s">
        <v>421</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422</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396</v>
      </c>
      <c r="B63" s="817" t="s">
        <v>423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6905</v>
      </c>
      <c r="AG63" s="872"/>
      <c r="AH63" s="872"/>
      <c r="AI63" s="872"/>
      <c r="AJ63" s="873"/>
      <c r="AK63" s="874"/>
      <c r="AL63" s="869"/>
      <c r="AM63" s="869"/>
      <c r="AN63" s="869"/>
      <c r="AO63" s="869"/>
      <c r="AP63" s="872">
        <f>AP32+AP33+AP34+AP35+AP36</f>
        <v>23577</v>
      </c>
      <c r="AQ63" s="872"/>
      <c r="AR63" s="872"/>
      <c r="AS63" s="872"/>
      <c r="AT63" s="872"/>
      <c r="AU63" s="872">
        <f>AU32+AU33+AU34+AU35</f>
        <v>9474</v>
      </c>
      <c r="AV63" s="872"/>
      <c r="AW63" s="872"/>
      <c r="AX63" s="872"/>
      <c r="AY63" s="872"/>
      <c r="AZ63" s="876"/>
      <c r="BA63" s="876"/>
      <c r="BB63" s="876"/>
      <c r="BC63" s="876"/>
      <c r="BD63" s="876"/>
      <c r="BE63" s="877"/>
      <c r="BF63" s="877"/>
      <c r="BG63" s="877"/>
      <c r="BH63" s="877"/>
      <c r="BI63" s="878"/>
      <c r="BJ63" s="879" t="s">
        <v>137</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425</v>
      </c>
      <c r="B66" s="756"/>
      <c r="C66" s="756"/>
      <c r="D66" s="756"/>
      <c r="E66" s="756"/>
      <c r="F66" s="756"/>
      <c r="G66" s="756"/>
      <c r="H66" s="756"/>
      <c r="I66" s="756"/>
      <c r="J66" s="756"/>
      <c r="K66" s="756"/>
      <c r="L66" s="756"/>
      <c r="M66" s="756"/>
      <c r="N66" s="756"/>
      <c r="O66" s="756"/>
      <c r="P66" s="757"/>
      <c r="Q66" s="761" t="s">
        <v>426</v>
      </c>
      <c r="R66" s="762"/>
      <c r="S66" s="762"/>
      <c r="T66" s="762"/>
      <c r="U66" s="763"/>
      <c r="V66" s="761" t="s">
        <v>427</v>
      </c>
      <c r="W66" s="762"/>
      <c r="X66" s="762"/>
      <c r="Y66" s="762"/>
      <c r="Z66" s="763"/>
      <c r="AA66" s="761" t="s">
        <v>402</v>
      </c>
      <c r="AB66" s="762"/>
      <c r="AC66" s="762"/>
      <c r="AD66" s="762"/>
      <c r="AE66" s="763"/>
      <c r="AF66" s="882" t="s">
        <v>428</v>
      </c>
      <c r="AG66" s="843"/>
      <c r="AH66" s="843"/>
      <c r="AI66" s="843"/>
      <c r="AJ66" s="883"/>
      <c r="AK66" s="761" t="s">
        <v>429</v>
      </c>
      <c r="AL66" s="756"/>
      <c r="AM66" s="756"/>
      <c r="AN66" s="756"/>
      <c r="AO66" s="757"/>
      <c r="AP66" s="761" t="s">
        <v>430</v>
      </c>
      <c r="AQ66" s="762"/>
      <c r="AR66" s="762"/>
      <c r="AS66" s="762"/>
      <c r="AT66" s="763"/>
      <c r="AU66" s="761" t="s">
        <v>431</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587</v>
      </c>
      <c r="C68" s="898"/>
      <c r="D68" s="898"/>
      <c r="E68" s="898"/>
      <c r="F68" s="898"/>
      <c r="G68" s="898"/>
      <c r="H68" s="898"/>
      <c r="I68" s="898"/>
      <c r="J68" s="898"/>
      <c r="K68" s="898"/>
      <c r="L68" s="898"/>
      <c r="M68" s="898"/>
      <c r="N68" s="898"/>
      <c r="O68" s="898"/>
      <c r="P68" s="899"/>
      <c r="Q68" s="900">
        <v>2507</v>
      </c>
      <c r="R68" s="894"/>
      <c r="S68" s="894"/>
      <c r="T68" s="894"/>
      <c r="U68" s="894"/>
      <c r="V68" s="894">
        <v>2480</v>
      </c>
      <c r="W68" s="894"/>
      <c r="X68" s="894"/>
      <c r="Y68" s="894"/>
      <c r="Z68" s="894"/>
      <c r="AA68" s="894">
        <f>Q68-V68</f>
        <v>27</v>
      </c>
      <c r="AB68" s="894"/>
      <c r="AC68" s="894"/>
      <c r="AD68" s="894"/>
      <c r="AE68" s="894"/>
      <c r="AF68" s="894">
        <v>27</v>
      </c>
      <c r="AG68" s="894"/>
      <c r="AH68" s="894"/>
      <c r="AI68" s="894"/>
      <c r="AJ68" s="894"/>
      <c r="AK68" s="894" t="s">
        <v>600</v>
      </c>
      <c r="AL68" s="894"/>
      <c r="AM68" s="894"/>
      <c r="AN68" s="894"/>
      <c r="AO68" s="894"/>
      <c r="AP68" s="894">
        <v>1660</v>
      </c>
      <c r="AQ68" s="894"/>
      <c r="AR68" s="894"/>
      <c r="AS68" s="894"/>
      <c r="AT68" s="894"/>
      <c r="AU68" s="894">
        <v>1497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588</v>
      </c>
      <c r="C69" s="902"/>
      <c r="D69" s="902"/>
      <c r="E69" s="902"/>
      <c r="F69" s="902"/>
      <c r="G69" s="902"/>
      <c r="H69" s="902"/>
      <c r="I69" s="902"/>
      <c r="J69" s="902"/>
      <c r="K69" s="902"/>
      <c r="L69" s="902"/>
      <c r="M69" s="902"/>
      <c r="N69" s="902"/>
      <c r="O69" s="902"/>
      <c r="P69" s="903"/>
      <c r="Q69" s="904">
        <v>1928</v>
      </c>
      <c r="R69" s="858"/>
      <c r="S69" s="858"/>
      <c r="T69" s="858"/>
      <c r="U69" s="858"/>
      <c r="V69" s="858">
        <v>1926</v>
      </c>
      <c r="W69" s="858"/>
      <c r="X69" s="858"/>
      <c r="Y69" s="858"/>
      <c r="Z69" s="858"/>
      <c r="AA69" s="905">
        <f t="shared" ref="AA69:AA74" si="1">Q69-V69</f>
        <v>2</v>
      </c>
      <c r="AB69" s="906"/>
      <c r="AC69" s="906"/>
      <c r="AD69" s="906"/>
      <c r="AE69" s="862"/>
      <c r="AF69" s="858">
        <v>2</v>
      </c>
      <c r="AG69" s="858"/>
      <c r="AH69" s="858"/>
      <c r="AI69" s="858"/>
      <c r="AJ69" s="858"/>
      <c r="AK69" s="858">
        <v>948</v>
      </c>
      <c r="AL69" s="858"/>
      <c r="AM69" s="858"/>
      <c r="AN69" s="858"/>
      <c r="AO69" s="858"/>
      <c r="AP69" s="858" t="s">
        <v>600</v>
      </c>
      <c r="AQ69" s="858"/>
      <c r="AR69" s="858"/>
      <c r="AS69" s="858"/>
      <c r="AT69" s="858"/>
      <c r="AU69" s="858" t="s">
        <v>600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589</v>
      </c>
      <c r="C70" s="902"/>
      <c r="D70" s="902"/>
      <c r="E70" s="902"/>
      <c r="F70" s="902"/>
      <c r="G70" s="902"/>
      <c r="H70" s="902"/>
      <c r="I70" s="902"/>
      <c r="J70" s="902"/>
      <c r="K70" s="902"/>
      <c r="L70" s="902"/>
      <c r="M70" s="902"/>
      <c r="N70" s="902"/>
      <c r="O70" s="902"/>
      <c r="P70" s="903"/>
      <c r="Q70" s="904">
        <v>503</v>
      </c>
      <c r="R70" s="858"/>
      <c r="S70" s="858"/>
      <c r="T70" s="858"/>
      <c r="U70" s="858"/>
      <c r="V70" s="858">
        <v>470</v>
      </c>
      <c r="W70" s="858"/>
      <c r="X70" s="858"/>
      <c r="Y70" s="858"/>
      <c r="Z70" s="858"/>
      <c r="AA70" s="905">
        <f t="shared" si="1"/>
        <v>33</v>
      </c>
      <c r="AB70" s="906"/>
      <c r="AC70" s="906"/>
      <c r="AD70" s="906"/>
      <c r="AE70" s="862"/>
      <c r="AF70" s="858">
        <v>33</v>
      </c>
      <c r="AG70" s="858"/>
      <c r="AH70" s="858"/>
      <c r="AI70" s="858"/>
      <c r="AJ70" s="858"/>
      <c r="AK70" s="858" t="s">
        <v>602</v>
      </c>
      <c r="AL70" s="858"/>
      <c r="AM70" s="858"/>
      <c r="AN70" s="858"/>
      <c r="AO70" s="858"/>
      <c r="AP70" s="858" t="s">
        <v>603</v>
      </c>
      <c r="AQ70" s="858"/>
      <c r="AR70" s="858"/>
      <c r="AS70" s="858"/>
      <c r="AT70" s="858"/>
      <c r="AU70" s="858" t="s">
        <v>600</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590</v>
      </c>
      <c r="C71" s="902"/>
      <c r="D71" s="902"/>
      <c r="E71" s="902"/>
      <c r="F71" s="902"/>
      <c r="G71" s="902"/>
      <c r="H71" s="902"/>
      <c r="I71" s="902"/>
      <c r="J71" s="902"/>
      <c r="K71" s="902"/>
      <c r="L71" s="902"/>
      <c r="M71" s="902"/>
      <c r="N71" s="902"/>
      <c r="O71" s="902"/>
      <c r="P71" s="903"/>
      <c r="Q71" s="904">
        <v>110356</v>
      </c>
      <c r="R71" s="858"/>
      <c r="S71" s="858"/>
      <c r="T71" s="858"/>
      <c r="U71" s="858"/>
      <c r="V71" s="858">
        <v>107576</v>
      </c>
      <c r="W71" s="858"/>
      <c r="X71" s="858"/>
      <c r="Y71" s="858"/>
      <c r="Z71" s="858"/>
      <c r="AA71" s="905">
        <f t="shared" si="1"/>
        <v>2780</v>
      </c>
      <c r="AB71" s="906"/>
      <c r="AC71" s="906"/>
      <c r="AD71" s="906"/>
      <c r="AE71" s="862"/>
      <c r="AF71" s="858">
        <v>2780</v>
      </c>
      <c r="AG71" s="858"/>
      <c r="AH71" s="858"/>
      <c r="AI71" s="858"/>
      <c r="AJ71" s="858"/>
      <c r="AK71" s="858">
        <v>90</v>
      </c>
      <c r="AL71" s="858"/>
      <c r="AM71" s="858"/>
      <c r="AN71" s="858"/>
      <c r="AO71" s="858"/>
      <c r="AP71" s="858" t="s">
        <v>604</v>
      </c>
      <c r="AQ71" s="858"/>
      <c r="AR71" s="858"/>
      <c r="AS71" s="858"/>
      <c r="AT71" s="858"/>
      <c r="AU71" s="858" t="s">
        <v>600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591</v>
      </c>
      <c r="C72" s="902"/>
      <c r="D72" s="902"/>
      <c r="E72" s="902"/>
      <c r="F72" s="902"/>
      <c r="G72" s="902"/>
      <c r="H72" s="902"/>
      <c r="I72" s="902"/>
      <c r="J72" s="902"/>
      <c r="K72" s="902"/>
      <c r="L72" s="902"/>
      <c r="M72" s="902"/>
      <c r="N72" s="902"/>
      <c r="O72" s="902"/>
      <c r="P72" s="903"/>
      <c r="Q72" s="904">
        <v>4581</v>
      </c>
      <c r="R72" s="858"/>
      <c r="S72" s="858"/>
      <c r="T72" s="858"/>
      <c r="U72" s="858"/>
      <c r="V72" s="858">
        <v>3606</v>
      </c>
      <c r="W72" s="858"/>
      <c r="X72" s="858"/>
      <c r="Y72" s="858"/>
      <c r="Z72" s="858"/>
      <c r="AA72" s="905">
        <f t="shared" si="1"/>
        <v>975</v>
      </c>
      <c r="AB72" s="906"/>
      <c r="AC72" s="906"/>
      <c r="AD72" s="906"/>
      <c r="AE72" s="862"/>
      <c r="AF72" s="858">
        <v>975</v>
      </c>
      <c r="AG72" s="858"/>
      <c r="AH72" s="858"/>
      <c r="AI72" s="858"/>
      <c r="AJ72" s="858"/>
      <c r="AK72" s="858" t="s">
        <v>603</v>
      </c>
      <c r="AL72" s="858"/>
      <c r="AM72" s="858"/>
      <c r="AN72" s="858"/>
      <c r="AO72" s="858"/>
      <c r="AP72" s="858" t="s">
        <v>600</v>
      </c>
      <c r="AQ72" s="858"/>
      <c r="AR72" s="858"/>
      <c r="AS72" s="858"/>
      <c r="AT72" s="858"/>
      <c r="AU72" s="858" t="s">
        <v>600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592</v>
      </c>
      <c r="C73" s="902"/>
      <c r="D73" s="902"/>
      <c r="E73" s="902"/>
      <c r="F73" s="902"/>
      <c r="G73" s="902"/>
      <c r="H73" s="902"/>
      <c r="I73" s="902"/>
      <c r="J73" s="902"/>
      <c r="K73" s="902"/>
      <c r="L73" s="902"/>
      <c r="M73" s="902"/>
      <c r="N73" s="902"/>
      <c r="O73" s="902"/>
      <c r="P73" s="903"/>
      <c r="Q73" s="904">
        <v>84</v>
      </c>
      <c r="R73" s="858"/>
      <c r="S73" s="858"/>
      <c r="T73" s="858"/>
      <c r="U73" s="858"/>
      <c r="V73" s="858">
        <v>81</v>
      </c>
      <c r="W73" s="858"/>
      <c r="X73" s="858"/>
      <c r="Y73" s="858"/>
      <c r="Z73" s="858"/>
      <c r="AA73" s="905">
        <f t="shared" si="1"/>
        <v>3</v>
      </c>
      <c r="AB73" s="906"/>
      <c r="AC73" s="906"/>
      <c r="AD73" s="906"/>
      <c r="AE73" s="862"/>
      <c r="AF73" s="858">
        <v>3</v>
      </c>
      <c r="AG73" s="858"/>
      <c r="AH73" s="858"/>
      <c r="AI73" s="858"/>
      <c r="AJ73" s="858"/>
      <c r="AK73" s="858" t="s">
        <v>600</v>
      </c>
      <c r="AL73" s="858"/>
      <c r="AM73" s="858"/>
      <c r="AN73" s="858"/>
      <c r="AO73" s="858"/>
      <c r="AP73" s="858" t="s">
        <v>600</v>
      </c>
      <c r="AQ73" s="858"/>
      <c r="AR73" s="858"/>
      <c r="AS73" s="858"/>
      <c r="AT73" s="858"/>
      <c r="AU73" s="858" t="s">
        <v>600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593</v>
      </c>
      <c r="C74" s="902"/>
      <c r="D74" s="902"/>
      <c r="E74" s="902"/>
      <c r="F74" s="902"/>
      <c r="G74" s="902"/>
      <c r="H74" s="902"/>
      <c r="I74" s="902"/>
      <c r="J74" s="902"/>
      <c r="K74" s="902"/>
      <c r="L74" s="902"/>
      <c r="M74" s="902"/>
      <c r="N74" s="902"/>
      <c r="O74" s="902"/>
      <c r="P74" s="903"/>
      <c r="Q74" s="904">
        <v>115</v>
      </c>
      <c r="R74" s="858"/>
      <c r="S74" s="858"/>
      <c r="T74" s="858"/>
      <c r="U74" s="858"/>
      <c r="V74" s="858">
        <v>110</v>
      </c>
      <c r="W74" s="858"/>
      <c r="X74" s="858"/>
      <c r="Y74" s="858"/>
      <c r="Z74" s="858"/>
      <c r="AA74" s="905">
        <f t="shared" si="1"/>
        <v>5</v>
      </c>
      <c r="AB74" s="906"/>
      <c r="AC74" s="906"/>
      <c r="AD74" s="906"/>
      <c r="AE74" s="862"/>
      <c r="AF74" s="858">
        <v>5</v>
      </c>
      <c r="AG74" s="858"/>
      <c r="AH74" s="858"/>
      <c r="AI74" s="858"/>
      <c r="AJ74" s="858"/>
      <c r="AK74" s="858" t="s">
        <v>600</v>
      </c>
      <c r="AL74" s="858"/>
      <c r="AM74" s="858"/>
      <c r="AN74" s="858"/>
      <c r="AO74" s="858"/>
      <c r="AP74" s="858" t="s">
        <v>605</v>
      </c>
      <c r="AQ74" s="858"/>
      <c r="AR74" s="858"/>
      <c r="AS74" s="858"/>
      <c r="AT74" s="858"/>
      <c r="AU74" s="858" t="s">
        <v>600</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7"/>
      <c r="R75" s="906"/>
      <c r="S75" s="906"/>
      <c r="T75" s="906"/>
      <c r="U75" s="862"/>
      <c r="V75" s="905"/>
      <c r="W75" s="906"/>
      <c r="X75" s="906"/>
      <c r="Y75" s="906"/>
      <c r="Z75" s="862"/>
      <c r="AA75" s="905"/>
      <c r="AB75" s="906"/>
      <c r="AC75" s="906"/>
      <c r="AD75" s="906"/>
      <c r="AE75" s="862"/>
      <c r="AF75" s="905"/>
      <c r="AG75" s="906"/>
      <c r="AH75" s="906"/>
      <c r="AI75" s="906"/>
      <c r="AJ75" s="862"/>
      <c r="AK75" s="905"/>
      <c r="AL75" s="906"/>
      <c r="AM75" s="906"/>
      <c r="AN75" s="906"/>
      <c r="AO75" s="862"/>
      <c r="AP75" s="905"/>
      <c r="AQ75" s="906"/>
      <c r="AR75" s="906"/>
      <c r="AS75" s="906"/>
      <c r="AT75" s="862"/>
      <c r="AU75" s="905"/>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7"/>
      <c r="R76" s="906"/>
      <c r="S76" s="906"/>
      <c r="T76" s="906"/>
      <c r="U76" s="862"/>
      <c r="V76" s="905"/>
      <c r="W76" s="906"/>
      <c r="X76" s="906"/>
      <c r="Y76" s="906"/>
      <c r="Z76" s="862"/>
      <c r="AA76" s="905"/>
      <c r="AB76" s="906"/>
      <c r="AC76" s="906"/>
      <c r="AD76" s="906"/>
      <c r="AE76" s="862"/>
      <c r="AF76" s="905"/>
      <c r="AG76" s="906"/>
      <c r="AH76" s="906"/>
      <c r="AI76" s="906"/>
      <c r="AJ76" s="862"/>
      <c r="AK76" s="905"/>
      <c r="AL76" s="906"/>
      <c r="AM76" s="906"/>
      <c r="AN76" s="906"/>
      <c r="AO76" s="862"/>
      <c r="AP76" s="905"/>
      <c r="AQ76" s="906"/>
      <c r="AR76" s="906"/>
      <c r="AS76" s="906"/>
      <c r="AT76" s="862"/>
      <c r="AU76" s="905"/>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7"/>
      <c r="R77" s="906"/>
      <c r="S77" s="906"/>
      <c r="T77" s="906"/>
      <c r="U77" s="862"/>
      <c r="V77" s="905"/>
      <c r="W77" s="906"/>
      <c r="X77" s="906"/>
      <c r="Y77" s="906"/>
      <c r="Z77" s="862"/>
      <c r="AA77" s="905"/>
      <c r="AB77" s="906"/>
      <c r="AC77" s="906"/>
      <c r="AD77" s="906"/>
      <c r="AE77" s="862"/>
      <c r="AF77" s="905"/>
      <c r="AG77" s="906"/>
      <c r="AH77" s="906"/>
      <c r="AI77" s="906"/>
      <c r="AJ77" s="862"/>
      <c r="AK77" s="905"/>
      <c r="AL77" s="906"/>
      <c r="AM77" s="906"/>
      <c r="AN77" s="906"/>
      <c r="AO77" s="862"/>
      <c r="AP77" s="905"/>
      <c r="AQ77" s="906"/>
      <c r="AR77" s="906"/>
      <c r="AS77" s="906"/>
      <c r="AT77" s="862"/>
      <c r="AU77" s="905"/>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396</v>
      </c>
      <c r="B88" s="817" t="s">
        <v>432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AF68+AF69+AF70+AF71+AF72+AF73+AF74</f>
        <v>3825</v>
      </c>
      <c r="AG88" s="872"/>
      <c r="AH88" s="872"/>
      <c r="AI88" s="872"/>
      <c r="AJ88" s="872"/>
      <c r="AK88" s="869"/>
      <c r="AL88" s="869"/>
      <c r="AM88" s="869"/>
      <c r="AN88" s="869"/>
      <c r="AO88" s="869"/>
      <c r="AP88" s="872">
        <f>AP68</f>
        <v>1660</v>
      </c>
      <c r="AQ88" s="872"/>
      <c r="AR88" s="872"/>
      <c r="AS88" s="872"/>
      <c r="AT88" s="872"/>
      <c r="AU88" s="872">
        <f>AU68</f>
        <v>1497</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7" t="s">
        <v>433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f>CR7+CR8+CR9</f>
        <v>1288</v>
      </c>
      <c r="CS102" s="880"/>
      <c r="CT102" s="880"/>
      <c r="CU102" s="880"/>
      <c r="CV102" s="919"/>
      <c r="CW102" s="918">
        <f>CW7+CW9</f>
        <v>457</v>
      </c>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440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441</v>
      </c>
      <c r="AB109" s="921"/>
      <c r="AC109" s="921"/>
      <c r="AD109" s="921"/>
      <c r="AE109" s="922"/>
      <c r="AF109" s="920" t="s">
        <v>442</v>
      </c>
      <c r="AG109" s="921"/>
      <c r="AH109" s="921"/>
      <c r="AI109" s="921"/>
      <c r="AJ109" s="922"/>
      <c r="AK109" s="920" t="s">
        <v>310</v>
      </c>
      <c r="AL109" s="921"/>
      <c r="AM109" s="921"/>
      <c r="AN109" s="921"/>
      <c r="AO109" s="922"/>
      <c r="AP109" s="920" t="s">
        <v>443</v>
      </c>
      <c r="AQ109" s="921"/>
      <c r="AR109" s="921"/>
      <c r="AS109" s="921"/>
      <c r="AT109" s="923"/>
      <c r="AU109" s="940" t="s">
        <v>440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441</v>
      </c>
      <c r="BR109" s="921"/>
      <c r="BS109" s="921"/>
      <c r="BT109" s="921"/>
      <c r="BU109" s="922"/>
      <c r="BV109" s="920" t="s">
        <v>442</v>
      </c>
      <c r="BW109" s="921"/>
      <c r="BX109" s="921"/>
      <c r="BY109" s="921"/>
      <c r="BZ109" s="922"/>
      <c r="CA109" s="920" t="s">
        <v>310</v>
      </c>
      <c r="CB109" s="921"/>
      <c r="CC109" s="921"/>
      <c r="CD109" s="921"/>
      <c r="CE109" s="922"/>
      <c r="CF109" s="941" t="s">
        <v>443</v>
      </c>
      <c r="CG109" s="941"/>
      <c r="CH109" s="941"/>
      <c r="CI109" s="941"/>
      <c r="CJ109" s="941"/>
      <c r="CK109" s="920" t="s">
        <v>444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441</v>
      </c>
      <c r="DH109" s="921"/>
      <c r="DI109" s="921"/>
      <c r="DJ109" s="921"/>
      <c r="DK109" s="922"/>
      <c r="DL109" s="920" t="s">
        <v>442</v>
      </c>
      <c r="DM109" s="921"/>
      <c r="DN109" s="921"/>
      <c r="DO109" s="921"/>
      <c r="DP109" s="922"/>
      <c r="DQ109" s="920" t="s">
        <v>310</v>
      </c>
      <c r="DR109" s="921"/>
      <c r="DS109" s="921"/>
      <c r="DT109" s="921"/>
      <c r="DU109" s="922"/>
      <c r="DV109" s="920" t="s">
        <v>443</v>
      </c>
      <c r="DW109" s="921"/>
      <c r="DX109" s="921"/>
      <c r="DY109" s="921"/>
      <c r="DZ109" s="923"/>
    </row>
    <row r="110" spans="1:131" s="233" customFormat="1" ht="26.25" customHeight="1" x14ac:dyDescent="0.15">
      <c r="A110" s="924" t="s">
        <v>445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1951349</v>
      </c>
      <c r="AB110" s="928"/>
      <c r="AC110" s="928"/>
      <c r="AD110" s="928"/>
      <c r="AE110" s="929"/>
      <c r="AF110" s="930">
        <v>1796518</v>
      </c>
      <c r="AG110" s="928"/>
      <c r="AH110" s="928"/>
      <c r="AI110" s="928"/>
      <c r="AJ110" s="929"/>
      <c r="AK110" s="930">
        <v>1832943</v>
      </c>
      <c r="AL110" s="928"/>
      <c r="AM110" s="928"/>
      <c r="AN110" s="928"/>
      <c r="AO110" s="929"/>
      <c r="AP110" s="931">
        <v>11.8</v>
      </c>
      <c r="AQ110" s="932"/>
      <c r="AR110" s="932"/>
      <c r="AS110" s="932"/>
      <c r="AT110" s="933"/>
      <c r="AU110" s="934" t="s">
        <v>73</v>
      </c>
      <c r="AV110" s="935"/>
      <c r="AW110" s="935"/>
      <c r="AX110" s="935"/>
      <c r="AY110" s="935"/>
      <c r="AZ110" s="957" t="s">
        <v>446</v>
      </c>
      <c r="BA110" s="925"/>
      <c r="BB110" s="925"/>
      <c r="BC110" s="925"/>
      <c r="BD110" s="925"/>
      <c r="BE110" s="925"/>
      <c r="BF110" s="925"/>
      <c r="BG110" s="925"/>
      <c r="BH110" s="925"/>
      <c r="BI110" s="925"/>
      <c r="BJ110" s="925"/>
      <c r="BK110" s="925"/>
      <c r="BL110" s="925"/>
      <c r="BM110" s="925"/>
      <c r="BN110" s="925"/>
      <c r="BO110" s="925"/>
      <c r="BP110" s="926"/>
      <c r="BQ110" s="958">
        <v>22131650</v>
      </c>
      <c r="BR110" s="959"/>
      <c r="BS110" s="959"/>
      <c r="BT110" s="959"/>
      <c r="BU110" s="959"/>
      <c r="BV110" s="959">
        <v>24884425</v>
      </c>
      <c r="BW110" s="959"/>
      <c r="BX110" s="959"/>
      <c r="BY110" s="959"/>
      <c r="BZ110" s="959"/>
      <c r="CA110" s="959">
        <v>27730214</v>
      </c>
      <c r="CB110" s="959"/>
      <c r="CC110" s="959"/>
      <c r="CD110" s="959"/>
      <c r="CE110" s="959"/>
      <c r="CF110" s="972">
        <v>178.4</v>
      </c>
      <c r="CG110" s="973"/>
      <c r="CH110" s="973"/>
      <c r="CI110" s="973"/>
      <c r="CJ110" s="973"/>
      <c r="CK110" s="974" t="s">
        <v>447</v>
      </c>
      <c r="CL110" s="975"/>
      <c r="CM110" s="957" t="s">
        <v>448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449</v>
      </c>
      <c r="DH110" s="959"/>
      <c r="DI110" s="959"/>
      <c r="DJ110" s="959"/>
      <c r="DK110" s="959"/>
      <c r="DL110" s="959" t="s">
        <v>137</v>
      </c>
      <c r="DM110" s="959"/>
      <c r="DN110" s="959"/>
      <c r="DO110" s="959"/>
      <c r="DP110" s="959"/>
      <c r="DQ110" s="959" t="s">
        <v>449</v>
      </c>
      <c r="DR110" s="959"/>
      <c r="DS110" s="959"/>
      <c r="DT110" s="959"/>
      <c r="DU110" s="959"/>
      <c r="DV110" s="960" t="s">
        <v>137</v>
      </c>
      <c r="DW110" s="960"/>
      <c r="DX110" s="960"/>
      <c r="DY110" s="960"/>
      <c r="DZ110" s="961"/>
    </row>
    <row r="111" spans="1:131" s="233" customFormat="1" ht="26.25" customHeight="1" x14ac:dyDescent="0.15">
      <c r="A111" s="962" t="s">
        <v>450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137</v>
      </c>
      <c r="AB111" s="966"/>
      <c r="AC111" s="966"/>
      <c r="AD111" s="966"/>
      <c r="AE111" s="967"/>
      <c r="AF111" s="968" t="s">
        <v>137</v>
      </c>
      <c r="AG111" s="966"/>
      <c r="AH111" s="966"/>
      <c r="AI111" s="966"/>
      <c r="AJ111" s="967"/>
      <c r="AK111" s="968" t="s">
        <v>137</v>
      </c>
      <c r="AL111" s="966"/>
      <c r="AM111" s="966"/>
      <c r="AN111" s="966"/>
      <c r="AO111" s="967"/>
      <c r="AP111" s="969" t="s">
        <v>410</v>
      </c>
      <c r="AQ111" s="970"/>
      <c r="AR111" s="970"/>
      <c r="AS111" s="970"/>
      <c r="AT111" s="971"/>
      <c r="AU111" s="936"/>
      <c r="AV111" s="937"/>
      <c r="AW111" s="937"/>
      <c r="AX111" s="937"/>
      <c r="AY111" s="937"/>
      <c r="AZ111" s="950" t="s">
        <v>451</v>
      </c>
      <c r="BA111" s="951"/>
      <c r="BB111" s="951"/>
      <c r="BC111" s="951"/>
      <c r="BD111" s="951"/>
      <c r="BE111" s="951"/>
      <c r="BF111" s="951"/>
      <c r="BG111" s="951"/>
      <c r="BH111" s="951"/>
      <c r="BI111" s="951"/>
      <c r="BJ111" s="951"/>
      <c r="BK111" s="951"/>
      <c r="BL111" s="951"/>
      <c r="BM111" s="951"/>
      <c r="BN111" s="951"/>
      <c r="BO111" s="951"/>
      <c r="BP111" s="952"/>
      <c r="BQ111" s="953" t="s">
        <v>449</v>
      </c>
      <c r="BR111" s="954"/>
      <c r="BS111" s="954"/>
      <c r="BT111" s="954"/>
      <c r="BU111" s="954"/>
      <c r="BV111" s="954" t="s">
        <v>449</v>
      </c>
      <c r="BW111" s="954"/>
      <c r="BX111" s="954"/>
      <c r="BY111" s="954"/>
      <c r="BZ111" s="954"/>
      <c r="CA111" s="954" t="s">
        <v>137</v>
      </c>
      <c r="CB111" s="954"/>
      <c r="CC111" s="954"/>
      <c r="CD111" s="954"/>
      <c r="CE111" s="954"/>
      <c r="CF111" s="948" t="s">
        <v>449</v>
      </c>
      <c r="CG111" s="949"/>
      <c r="CH111" s="949"/>
      <c r="CI111" s="949"/>
      <c r="CJ111" s="949"/>
      <c r="CK111" s="976"/>
      <c r="CL111" s="977"/>
      <c r="CM111" s="950" t="s">
        <v>452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449</v>
      </c>
      <c r="DH111" s="954"/>
      <c r="DI111" s="954"/>
      <c r="DJ111" s="954"/>
      <c r="DK111" s="954"/>
      <c r="DL111" s="954" t="s">
        <v>137</v>
      </c>
      <c r="DM111" s="954"/>
      <c r="DN111" s="954"/>
      <c r="DO111" s="954"/>
      <c r="DP111" s="954"/>
      <c r="DQ111" s="954" t="s">
        <v>137</v>
      </c>
      <c r="DR111" s="954"/>
      <c r="DS111" s="954"/>
      <c r="DT111" s="954"/>
      <c r="DU111" s="954"/>
      <c r="DV111" s="955" t="s">
        <v>449</v>
      </c>
      <c r="DW111" s="955"/>
      <c r="DX111" s="955"/>
      <c r="DY111" s="955"/>
      <c r="DZ111" s="956"/>
    </row>
    <row r="112" spans="1:131" s="233" customFormat="1" ht="26.25" customHeight="1" x14ac:dyDescent="0.15">
      <c r="A112" s="980" t="s">
        <v>453</v>
      </c>
      <c r="B112" s="981"/>
      <c r="C112" s="951" t="s">
        <v>454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137</v>
      </c>
      <c r="AB112" s="987"/>
      <c r="AC112" s="987"/>
      <c r="AD112" s="987"/>
      <c r="AE112" s="988"/>
      <c r="AF112" s="989" t="s">
        <v>137</v>
      </c>
      <c r="AG112" s="987"/>
      <c r="AH112" s="987"/>
      <c r="AI112" s="987"/>
      <c r="AJ112" s="988"/>
      <c r="AK112" s="989" t="s">
        <v>410</v>
      </c>
      <c r="AL112" s="987"/>
      <c r="AM112" s="987"/>
      <c r="AN112" s="987"/>
      <c r="AO112" s="988"/>
      <c r="AP112" s="990" t="s">
        <v>137</v>
      </c>
      <c r="AQ112" s="991"/>
      <c r="AR112" s="991"/>
      <c r="AS112" s="991"/>
      <c r="AT112" s="992"/>
      <c r="AU112" s="936"/>
      <c r="AV112" s="937"/>
      <c r="AW112" s="937"/>
      <c r="AX112" s="937"/>
      <c r="AY112" s="937"/>
      <c r="AZ112" s="950" t="s">
        <v>455</v>
      </c>
      <c r="BA112" s="951"/>
      <c r="BB112" s="951"/>
      <c r="BC112" s="951"/>
      <c r="BD112" s="951"/>
      <c r="BE112" s="951"/>
      <c r="BF112" s="951"/>
      <c r="BG112" s="951"/>
      <c r="BH112" s="951"/>
      <c r="BI112" s="951"/>
      <c r="BJ112" s="951"/>
      <c r="BK112" s="951"/>
      <c r="BL112" s="951"/>
      <c r="BM112" s="951"/>
      <c r="BN112" s="951"/>
      <c r="BO112" s="951"/>
      <c r="BP112" s="952"/>
      <c r="BQ112" s="953">
        <v>10435408</v>
      </c>
      <c r="BR112" s="954"/>
      <c r="BS112" s="954"/>
      <c r="BT112" s="954"/>
      <c r="BU112" s="954"/>
      <c r="BV112" s="954">
        <v>9863520</v>
      </c>
      <c r="BW112" s="954"/>
      <c r="BX112" s="954"/>
      <c r="BY112" s="954"/>
      <c r="BZ112" s="954"/>
      <c r="CA112" s="954">
        <v>9473494</v>
      </c>
      <c r="CB112" s="954"/>
      <c r="CC112" s="954"/>
      <c r="CD112" s="954"/>
      <c r="CE112" s="954"/>
      <c r="CF112" s="948">
        <v>61</v>
      </c>
      <c r="CG112" s="949"/>
      <c r="CH112" s="949"/>
      <c r="CI112" s="949"/>
      <c r="CJ112" s="949"/>
      <c r="CK112" s="976"/>
      <c r="CL112" s="977"/>
      <c r="CM112" s="950" t="s">
        <v>456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137</v>
      </c>
      <c r="DH112" s="954"/>
      <c r="DI112" s="954"/>
      <c r="DJ112" s="954"/>
      <c r="DK112" s="954"/>
      <c r="DL112" s="954" t="s">
        <v>137</v>
      </c>
      <c r="DM112" s="954"/>
      <c r="DN112" s="954"/>
      <c r="DO112" s="954"/>
      <c r="DP112" s="954"/>
      <c r="DQ112" s="954" t="s">
        <v>449</v>
      </c>
      <c r="DR112" s="954"/>
      <c r="DS112" s="954"/>
      <c r="DT112" s="954"/>
      <c r="DU112" s="954"/>
      <c r="DV112" s="955" t="s">
        <v>137</v>
      </c>
      <c r="DW112" s="955"/>
      <c r="DX112" s="955"/>
      <c r="DY112" s="955"/>
      <c r="DZ112" s="956"/>
    </row>
    <row r="113" spans="1:130" s="233" customFormat="1" ht="26.25" customHeight="1" x14ac:dyDescent="0.15">
      <c r="A113" s="982"/>
      <c r="B113" s="983"/>
      <c r="C113" s="951" t="s">
        <v>457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1113208</v>
      </c>
      <c r="AB113" s="966"/>
      <c r="AC113" s="966"/>
      <c r="AD113" s="966"/>
      <c r="AE113" s="967"/>
      <c r="AF113" s="968">
        <v>1040077</v>
      </c>
      <c r="AG113" s="966"/>
      <c r="AH113" s="966"/>
      <c r="AI113" s="966"/>
      <c r="AJ113" s="967"/>
      <c r="AK113" s="968">
        <v>1028050</v>
      </c>
      <c r="AL113" s="966"/>
      <c r="AM113" s="966"/>
      <c r="AN113" s="966"/>
      <c r="AO113" s="967"/>
      <c r="AP113" s="969">
        <v>6.6</v>
      </c>
      <c r="AQ113" s="970"/>
      <c r="AR113" s="970"/>
      <c r="AS113" s="970"/>
      <c r="AT113" s="971"/>
      <c r="AU113" s="936"/>
      <c r="AV113" s="937"/>
      <c r="AW113" s="937"/>
      <c r="AX113" s="937"/>
      <c r="AY113" s="937"/>
      <c r="AZ113" s="950" t="s">
        <v>458</v>
      </c>
      <c r="BA113" s="951"/>
      <c r="BB113" s="951"/>
      <c r="BC113" s="951"/>
      <c r="BD113" s="951"/>
      <c r="BE113" s="951"/>
      <c r="BF113" s="951"/>
      <c r="BG113" s="951"/>
      <c r="BH113" s="951"/>
      <c r="BI113" s="951"/>
      <c r="BJ113" s="951"/>
      <c r="BK113" s="951"/>
      <c r="BL113" s="951"/>
      <c r="BM113" s="951"/>
      <c r="BN113" s="951"/>
      <c r="BO113" s="951"/>
      <c r="BP113" s="952"/>
      <c r="BQ113" s="953">
        <v>522713</v>
      </c>
      <c r="BR113" s="954"/>
      <c r="BS113" s="954"/>
      <c r="BT113" s="954"/>
      <c r="BU113" s="954"/>
      <c r="BV113" s="954">
        <v>828935</v>
      </c>
      <c r="BW113" s="954"/>
      <c r="BX113" s="954"/>
      <c r="BY113" s="954"/>
      <c r="BZ113" s="954"/>
      <c r="CA113" s="954">
        <v>1496906</v>
      </c>
      <c r="CB113" s="954"/>
      <c r="CC113" s="954"/>
      <c r="CD113" s="954"/>
      <c r="CE113" s="954"/>
      <c r="CF113" s="948">
        <v>9.6</v>
      </c>
      <c r="CG113" s="949"/>
      <c r="CH113" s="949"/>
      <c r="CI113" s="949"/>
      <c r="CJ113" s="949"/>
      <c r="CK113" s="976"/>
      <c r="CL113" s="977"/>
      <c r="CM113" s="950" t="s">
        <v>459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137</v>
      </c>
      <c r="DH113" s="987"/>
      <c r="DI113" s="987"/>
      <c r="DJ113" s="987"/>
      <c r="DK113" s="988"/>
      <c r="DL113" s="989" t="s">
        <v>410</v>
      </c>
      <c r="DM113" s="987"/>
      <c r="DN113" s="987"/>
      <c r="DO113" s="987"/>
      <c r="DP113" s="988"/>
      <c r="DQ113" s="989" t="s">
        <v>137</v>
      </c>
      <c r="DR113" s="987"/>
      <c r="DS113" s="987"/>
      <c r="DT113" s="987"/>
      <c r="DU113" s="988"/>
      <c r="DV113" s="990" t="s">
        <v>137</v>
      </c>
      <c r="DW113" s="991"/>
      <c r="DX113" s="991"/>
      <c r="DY113" s="991"/>
      <c r="DZ113" s="992"/>
    </row>
    <row r="114" spans="1:130" s="233" customFormat="1" ht="26.25" customHeight="1" x14ac:dyDescent="0.15">
      <c r="A114" s="982"/>
      <c r="B114" s="983"/>
      <c r="C114" s="951" t="s">
        <v>460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109125</v>
      </c>
      <c r="AB114" s="987"/>
      <c r="AC114" s="987"/>
      <c r="AD114" s="987"/>
      <c r="AE114" s="988"/>
      <c r="AF114" s="989">
        <v>114476</v>
      </c>
      <c r="AG114" s="987"/>
      <c r="AH114" s="987"/>
      <c r="AI114" s="987"/>
      <c r="AJ114" s="988"/>
      <c r="AK114" s="989">
        <v>107102</v>
      </c>
      <c r="AL114" s="987"/>
      <c r="AM114" s="987"/>
      <c r="AN114" s="987"/>
      <c r="AO114" s="988"/>
      <c r="AP114" s="990">
        <v>0.7</v>
      </c>
      <c r="AQ114" s="991"/>
      <c r="AR114" s="991"/>
      <c r="AS114" s="991"/>
      <c r="AT114" s="992"/>
      <c r="AU114" s="936"/>
      <c r="AV114" s="937"/>
      <c r="AW114" s="937"/>
      <c r="AX114" s="937"/>
      <c r="AY114" s="937"/>
      <c r="AZ114" s="950" t="s">
        <v>461</v>
      </c>
      <c r="BA114" s="951"/>
      <c r="BB114" s="951"/>
      <c r="BC114" s="951"/>
      <c r="BD114" s="951"/>
      <c r="BE114" s="951"/>
      <c r="BF114" s="951"/>
      <c r="BG114" s="951"/>
      <c r="BH114" s="951"/>
      <c r="BI114" s="951"/>
      <c r="BJ114" s="951"/>
      <c r="BK114" s="951"/>
      <c r="BL114" s="951"/>
      <c r="BM114" s="951"/>
      <c r="BN114" s="951"/>
      <c r="BO114" s="951"/>
      <c r="BP114" s="952"/>
      <c r="BQ114" s="953">
        <v>3452708</v>
      </c>
      <c r="BR114" s="954"/>
      <c r="BS114" s="954"/>
      <c r="BT114" s="954"/>
      <c r="BU114" s="954"/>
      <c r="BV114" s="954">
        <v>4101503</v>
      </c>
      <c r="BW114" s="954"/>
      <c r="BX114" s="954"/>
      <c r="BY114" s="954"/>
      <c r="BZ114" s="954"/>
      <c r="CA114" s="954">
        <v>4079029</v>
      </c>
      <c r="CB114" s="954"/>
      <c r="CC114" s="954"/>
      <c r="CD114" s="954"/>
      <c r="CE114" s="954"/>
      <c r="CF114" s="948">
        <v>26.2</v>
      </c>
      <c r="CG114" s="949"/>
      <c r="CH114" s="949"/>
      <c r="CI114" s="949"/>
      <c r="CJ114" s="949"/>
      <c r="CK114" s="976"/>
      <c r="CL114" s="977"/>
      <c r="CM114" s="950" t="s">
        <v>462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449</v>
      </c>
      <c r="DH114" s="987"/>
      <c r="DI114" s="987"/>
      <c r="DJ114" s="987"/>
      <c r="DK114" s="988"/>
      <c r="DL114" s="989" t="s">
        <v>137</v>
      </c>
      <c r="DM114" s="987"/>
      <c r="DN114" s="987"/>
      <c r="DO114" s="987"/>
      <c r="DP114" s="988"/>
      <c r="DQ114" s="989" t="s">
        <v>137</v>
      </c>
      <c r="DR114" s="987"/>
      <c r="DS114" s="987"/>
      <c r="DT114" s="987"/>
      <c r="DU114" s="988"/>
      <c r="DV114" s="990" t="s">
        <v>449</v>
      </c>
      <c r="DW114" s="991"/>
      <c r="DX114" s="991"/>
      <c r="DY114" s="991"/>
      <c r="DZ114" s="992"/>
    </row>
    <row r="115" spans="1:130" s="233" customFormat="1" ht="26.25" customHeight="1" x14ac:dyDescent="0.15">
      <c r="A115" s="982"/>
      <c r="B115" s="983"/>
      <c r="C115" s="951" t="s">
        <v>463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137</v>
      </c>
      <c r="AB115" s="966"/>
      <c r="AC115" s="966"/>
      <c r="AD115" s="966"/>
      <c r="AE115" s="967"/>
      <c r="AF115" s="968" t="s">
        <v>137</v>
      </c>
      <c r="AG115" s="966"/>
      <c r="AH115" s="966"/>
      <c r="AI115" s="966"/>
      <c r="AJ115" s="967"/>
      <c r="AK115" s="968" t="s">
        <v>137</v>
      </c>
      <c r="AL115" s="966"/>
      <c r="AM115" s="966"/>
      <c r="AN115" s="966"/>
      <c r="AO115" s="967"/>
      <c r="AP115" s="969" t="s">
        <v>137</v>
      </c>
      <c r="AQ115" s="970"/>
      <c r="AR115" s="970"/>
      <c r="AS115" s="970"/>
      <c r="AT115" s="971"/>
      <c r="AU115" s="936"/>
      <c r="AV115" s="937"/>
      <c r="AW115" s="937"/>
      <c r="AX115" s="937"/>
      <c r="AY115" s="937"/>
      <c r="AZ115" s="950" t="s">
        <v>464</v>
      </c>
      <c r="BA115" s="951"/>
      <c r="BB115" s="951"/>
      <c r="BC115" s="951"/>
      <c r="BD115" s="951"/>
      <c r="BE115" s="951"/>
      <c r="BF115" s="951"/>
      <c r="BG115" s="951"/>
      <c r="BH115" s="951"/>
      <c r="BI115" s="951"/>
      <c r="BJ115" s="951"/>
      <c r="BK115" s="951"/>
      <c r="BL115" s="951"/>
      <c r="BM115" s="951"/>
      <c r="BN115" s="951"/>
      <c r="BO115" s="951"/>
      <c r="BP115" s="952"/>
      <c r="BQ115" s="953" t="s">
        <v>137</v>
      </c>
      <c r="BR115" s="954"/>
      <c r="BS115" s="954"/>
      <c r="BT115" s="954"/>
      <c r="BU115" s="954"/>
      <c r="BV115" s="954" t="s">
        <v>137</v>
      </c>
      <c r="BW115" s="954"/>
      <c r="BX115" s="954"/>
      <c r="BY115" s="954"/>
      <c r="BZ115" s="954"/>
      <c r="CA115" s="954" t="s">
        <v>137</v>
      </c>
      <c r="CB115" s="954"/>
      <c r="CC115" s="954"/>
      <c r="CD115" s="954"/>
      <c r="CE115" s="954"/>
      <c r="CF115" s="948" t="s">
        <v>137</v>
      </c>
      <c r="CG115" s="949"/>
      <c r="CH115" s="949"/>
      <c r="CI115" s="949"/>
      <c r="CJ115" s="949"/>
      <c r="CK115" s="976"/>
      <c r="CL115" s="977"/>
      <c r="CM115" s="950" t="s">
        <v>465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410</v>
      </c>
      <c r="DH115" s="987"/>
      <c r="DI115" s="987"/>
      <c r="DJ115" s="987"/>
      <c r="DK115" s="988"/>
      <c r="DL115" s="989" t="s">
        <v>137</v>
      </c>
      <c r="DM115" s="987"/>
      <c r="DN115" s="987"/>
      <c r="DO115" s="987"/>
      <c r="DP115" s="988"/>
      <c r="DQ115" s="989" t="s">
        <v>137</v>
      </c>
      <c r="DR115" s="987"/>
      <c r="DS115" s="987"/>
      <c r="DT115" s="987"/>
      <c r="DU115" s="988"/>
      <c r="DV115" s="990" t="s">
        <v>137</v>
      </c>
      <c r="DW115" s="991"/>
      <c r="DX115" s="991"/>
      <c r="DY115" s="991"/>
      <c r="DZ115" s="992"/>
    </row>
    <row r="116" spans="1:130" s="233" customFormat="1" ht="26.25" customHeight="1" x14ac:dyDescent="0.15">
      <c r="A116" s="984"/>
      <c r="B116" s="985"/>
      <c r="C116" s="993" t="s">
        <v>466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449</v>
      </c>
      <c r="AB116" s="987"/>
      <c r="AC116" s="987"/>
      <c r="AD116" s="987"/>
      <c r="AE116" s="988"/>
      <c r="AF116" s="989" t="s">
        <v>137</v>
      </c>
      <c r="AG116" s="987"/>
      <c r="AH116" s="987"/>
      <c r="AI116" s="987"/>
      <c r="AJ116" s="988"/>
      <c r="AK116" s="989" t="s">
        <v>410</v>
      </c>
      <c r="AL116" s="987"/>
      <c r="AM116" s="987"/>
      <c r="AN116" s="987"/>
      <c r="AO116" s="988"/>
      <c r="AP116" s="990" t="s">
        <v>137</v>
      </c>
      <c r="AQ116" s="991"/>
      <c r="AR116" s="991"/>
      <c r="AS116" s="991"/>
      <c r="AT116" s="992"/>
      <c r="AU116" s="936"/>
      <c r="AV116" s="937"/>
      <c r="AW116" s="937"/>
      <c r="AX116" s="937"/>
      <c r="AY116" s="937"/>
      <c r="AZ116" s="995" t="s">
        <v>467</v>
      </c>
      <c r="BA116" s="996"/>
      <c r="BB116" s="996"/>
      <c r="BC116" s="996"/>
      <c r="BD116" s="996"/>
      <c r="BE116" s="996"/>
      <c r="BF116" s="996"/>
      <c r="BG116" s="996"/>
      <c r="BH116" s="996"/>
      <c r="BI116" s="996"/>
      <c r="BJ116" s="996"/>
      <c r="BK116" s="996"/>
      <c r="BL116" s="996"/>
      <c r="BM116" s="996"/>
      <c r="BN116" s="996"/>
      <c r="BO116" s="996"/>
      <c r="BP116" s="997"/>
      <c r="BQ116" s="953" t="s">
        <v>449</v>
      </c>
      <c r="BR116" s="954"/>
      <c r="BS116" s="954"/>
      <c r="BT116" s="954"/>
      <c r="BU116" s="954"/>
      <c r="BV116" s="954" t="s">
        <v>449</v>
      </c>
      <c r="BW116" s="954"/>
      <c r="BX116" s="954"/>
      <c r="BY116" s="954"/>
      <c r="BZ116" s="954"/>
      <c r="CA116" s="954" t="s">
        <v>137</v>
      </c>
      <c r="CB116" s="954"/>
      <c r="CC116" s="954"/>
      <c r="CD116" s="954"/>
      <c r="CE116" s="954"/>
      <c r="CF116" s="948" t="s">
        <v>137</v>
      </c>
      <c r="CG116" s="949"/>
      <c r="CH116" s="949"/>
      <c r="CI116" s="949"/>
      <c r="CJ116" s="949"/>
      <c r="CK116" s="976"/>
      <c r="CL116" s="977"/>
      <c r="CM116" s="950" t="s">
        <v>468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410</v>
      </c>
      <c r="DH116" s="987"/>
      <c r="DI116" s="987"/>
      <c r="DJ116" s="987"/>
      <c r="DK116" s="988"/>
      <c r="DL116" s="989" t="s">
        <v>449</v>
      </c>
      <c r="DM116" s="987"/>
      <c r="DN116" s="987"/>
      <c r="DO116" s="987"/>
      <c r="DP116" s="988"/>
      <c r="DQ116" s="989" t="s">
        <v>137</v>
      </c>
      <c r="DR116" s="987"/>
      <c r="DS116" s="987"/>
      <c r="DT116" s="987"/>
      <c r="DU116" s="988"/>
      <c r="DV116" s="990" t="s">
        <v>137</v>
      </c>
      <c r="DW116" s="991"/>
      <c r="DX116" s="991"/>
      <c r="DY116" s="991"/>
      <c r="DZ116" s="992"/>
    </row>
    <row r="117" spans="1:130" s="233"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469</v>
      </c>
      <c r="Z117" s="922"/>
      <c r="AA117" s="1006">
        <v>3173682</v>
      </c>
      <c r="AB117" s="1007"/>
      <c r="AC117" s="1007"/>
      <c r="AD117" s="1007"/>
      <c r="AE117" s="1008"/>
      <c r="AF117" s="1009">
        <v>2951071</v>
      </c>
      <c r="AG117" s="1007"/>
      <c r="AH117" s="1007"/>
      <c r="AI117" s="1007"/>
      <c r="AJ117" s="1008"/>
      <c r="AK117" s="1009">
        <v>2968095</v>
      </c>
      <c r="AL117" s="1007"/>
      <c r="AM117" s="1007"/>
      <c r="AN117" s="1007"/>
      <c r="AO117" s="1008"/>
      <c r="AP117" s="1010"/>
      <c r="AQ117" s="1011"/>
      <c r="AR117" s="1011"/>
      <c r="AS117" s="1011"/>
      <c r="AT117" s="1012"/>
      <c r="AU117" s="936"/>
      <c r="AV117" s="937"/>
      <c r="AW117" s="937"/>
      <c r="AX117" s="937"/>
      <c r="AY117" s="937"/>
      <c r="AZ117" s="1002" t="s">
        <v>470</v>
      </c>
      <c r="BA117" s="1003"/>
      <c r="BB117" s="1003"/>
      <c r="BC117" s="1003"/>
      <c r="BD117" s="1003"/>
      <c r="BE117" s="1003"/>
      <c r="BF117" s="1003"/>
      <c r="BG117" s="1003"/>
      <c r="BH117" s="1003"/>
      <c r="BI117" s="1003"/>
      <c r="BJ117" s="1003"/>
      <c r="BK117" s="1003"/>
      <c r="BL117" s="1003"/>
      <c r="BM117" s="1003"/>
      <c r="BN117" s="1003"/>
      <c r="BO117" s="1003"/>
      <c r="BP117" s="1004"/>
      <c r="BQ117" s="953" t="s">
        <v>137</v>
      </c>
      <c r="BR117" s="954"/>
      <c r="BS117" s="954"/>
      <c r="BT117" s="954"/>
      <c r="BU117" s="954"/>
      <c r="BV117" s="954" t="s">
        <v>410</v>
      </c>
      <c r="BW117" s="954"/>
      <c r="BX117" s="954"/>
      <c r="BY117" s="954"/>
      <c r="BZ117" s="954"/>
      <c r="CA117" s="954" t="s">
        <v>137</v>
      </c>
      <c r="CB117" s="954"/>
      <c r="CC117" s="954"/>
      <c r="CD117" s="954"/>
      <c r="CE117" s="954"/>
      <c r="CF117" s="948" t="s">
        <v>137</v>
      </c>
      <c r="CG117" s="949"/>
      <c r="CH117" s="949"/>
      <c r="CI117" s="949"/>
      <c r="CJ117" s="949"/>
      <c r="CK117" s="976"/>
      <c r="CL117" s="977"/>
      <c r="CM117" s="950" t="s">
        <v>471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137</v>
      </c>
      <c r="DH117" s="987"/>
      <c r="DI117" s="987"/>
      <c r="DJ117" s="987"/>
      <c r="DK117" s="988"/>
      <c r="DL117" s="989" t="s">
        <v>137</v>
      </c>
      <c r="DM117" s="987"/>
      <c r="DN117" s="987"/>
      <c r="DO117" s="987"/>
      <c r="DP117" s="988"/>
      <c r="DQ117" s="989" t="s">
        <v>410</v>
      </c>
      <c r="DR117" s="987"/>
      <c r="DS117" s="987"/>
      <c r="DT117" s="987"/>
      <c r="DU117" s="988"/>
      <c r="DV117" s="990" t="s">
        <v>410</v>
      </c>
      <c r="DW117" s="991"/>
      <c r="DX117" s="991"/>
      <c r="DY117" s="991"/>
      <c r="DZ117" s="992"/>
    </row>
    <row r="118" spans="1:130" s="233" customFormat="1" ht="26.25" customHeight="1" x14ac:dyDescent="0.15">
      <c r="A118" s="940" t="s">
        <v>444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441</v>
      </c>
      <c r="AB118" s="921"/>
      <c r="AC118" s="921"/>
      <c r="AD118" s="921"/>
      <c r="AE118" s="922"/>
      <c r="AF118" s="920" t="s">
        <v>442</v>
      </c>
      <c r="AG118" s="921"/>
      <c r="AH118" s="921"/>
      <c r="AI118" s="921"/>
      <c r="AJ118" s="922"/>
      <c r="AK118" s="920" t="s">
        <v>310</v>
      </c>
      <c r="AL118" s="921"/>
      <c r="AM118" s="921"/>
      <c r="AN118" s="921"/>
      <c r="AO118" s="922"/>
      <c r="AP118" s="998" t="s">
        <v>443</v>
      </c>
      <c r="AQ118" s="999"/>
      <c r="AR118" s="999"/>
      <c r="AS118" s="999"/>
      <c r="AT118" s="1000"/>
      <c r="AU118" s="936"/>
      <c r="AV118" s="937"/>
      <c r="AW118" s="937"/>
      <c r="AX118" s="937"/>
      <c r="AY118" s="937"/>
      <c r="AZ118" s="1001" t="s">
        <v>472</v>
      </c>
      <c r="BA118" s="993"/>
      <c r="BB118" s="993"/>
      <c r="BC118" s="993"/>
      <c r="BD118" s="993"/>
      <c r="BE118" s="993"/>
      <c r="BF118" s="993"/>
      <c r="BG118" s="993"/>
      <c r="BH118" s="993"/>
      <c r="BI118" s="993"/>
      <c r="BJ118" s="993"/>
      <c r="BK118" s="993"/>
      <c r="BL118" s="993"/>
      <c r="BM118" s="993"/>
      <c r="BN118" s="993"/>
      <c r="BO118" s="993"/>
      <c r="BP118" s="994"/>
      <c r="BQ118" s="1027" t="s">
        <v>410</v>
      </c>
      <c r="BR118" s="1028"/>
      <c r="BS118" s="1028"/>
      <c r="BT118" s="1028"/>
      <c r="BU118" s="1028"/>
      <c r="BV118" s="1028" t="s">
        <v>137</v>
      </c>
      <c r="BW118" s="1028"/>
      <c r="BX118" s="1028"/>
      <c r="BY118" s="1028"/>
      <c r="BZ118" s="1028"/>
      <c r="CA118" s="1028" t="s">
        <v>137</v>
      </c>
      <c r="CB118" s="1028"/>
      <c r="CC118" s="1028"/>
      <c r="CD118" s="1028"/>
      <c r="CE118" s="1028"/>
      <c r="CF118" s="948" t="s">
        <v>410</v>
      </c>
      <c r="CG118" s="949"/>
      <c r="CH118" s="949"/>
      <c r="CI118" s="949"/>
      <c r="CJ118" s="949"/>
      <c r="CK118" s="976"/>
      <c r="CL118" s="977"/>
      <c r="CM118" s="950" t="s">
        <v>473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137</v>
      </c>
      <c r="DH118" s="987"/>
      <c r="DI118" s="987"/>
      <c r="DJ118" s="987"/>
      <c r="DK118" s="988"/>
      <c r="DL118" s="989" t="s">
        <v>137</v>
      </c>
      <c r="DM118" s="987"/>
      <c r="DN118" s="987"/>
      <c r="DO118" s="987"/>
      <c r="DP118" s="988"/>
      <c r="DQ118" s="989" t="s">
        <v>137</v>
      </c>
      <c r="DR118" s="987"/>
      <c r="DS118" s="987"/>
      <c r="DT118" s="987"/>
      <c r="DU118" s="988"/>
      <c r="DV118" s="990" t="s">
        <v>137</v>
      </c>
      <c r="DW118" s="991"/>
      <c r="DX118" s="991"/>
      <c r="DY118" s="991"/>
      <c r="DZ118" s="992"/>
    </row>
    <row r="119" spans="1:130" s="233" customFormat="1" ht="26.25" customHeight="1" x14ac:dyDescent="0.15">
      <c r="A119" s="1084" t="s">
        <v>447</v>
      </c>
      <c r="B119" s="975"/>
      <c r="C119" s="957" t="s">
        <v>448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137</v>
      </c>
      <c r="AB119" s="928"/>
      <c r="AC119" s="928"/>
      <c r="AD119" s="928"/>
      <c r="AE119" s="929"/>
      <c r="AF119" s="930" t="s">
        <v>137</v>
      </c>
      <c r="AG119" s="928"/>
      <c r="AH119" s="928"/>
      <c r="AI119" s="928"/>
      <c r="AJ119" s="929"/>
      <c r="AK119" s="930" t="s">
        <v>137</v>
      </c>
      <c r="AL119" s="928"/>
      <c r="AM119" s="928"/>
      <c r="AN119" s="928"/>
      <c r="AO119" s="929"/>
      <c r="AP119" s="931" t="s">
        <v>410</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474</v>
      </c>
      <c r="BP119" s="1033"/>
      <c r="BQ119" s="1027">
        <v>36542479</v>
      </c>
      <c r="BR119" s="1028"/>
      <c r="BS119" s="1028"/>
      <c r="BT119" s="1028"/>
      <c r="BU119" s="1028"/>
      <c r="BV119" s="1028">
        <v>39678383</v>
      </c>
      <c r="BW119" s="1028"/>
      <c r="BX119" s="1028"/>
      <c r="BY119" s="1028"/>
      <c r="BZ119" s="1028"/>
      <c r="CA119" s="1028">
        <v>42779643</v>
      </c>
      <c r="CB119" s="1028"/>
      <c r="CC119" s="1028"/>
      <c r="CD119" s="1028"/>
      <c r="CE119" s="1028"/>
      <c r="CF119" s="1029"/>
      <c r="CG119" s="1030"/>
      <c r="CH119" s="1030"/>
      <c r="CI119" s="1030"/>
      <c r="CJ119" s="1031"/>
      <c r="CK119" s="978"/>
      <c r="CL119" s="979"/>
      <c r="CM119" s="1001" t="s">
        <v>475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137</v>
      </c>
      <c r="DH119" s="1014"/>
      <c r="DI119" s="1014"/>
      <c r="DJ119" s="1014"/>
      <c r="DK119" s="1015"/>
      <c r="DL119" s="1013" t="s">
        <v>137</v>
      </c>
      <c r="DM119" s="1014"/>
      <c r="DN119" s="1014"/>
      <c r="DO119" s="1014"/>
      <c r="DP119" s="1015"/>
      <c r="DQ119" s="1013" t="s">
        <v>137</v>
      </c>
      <c r="DR119" s="1014"/>
      <c r="DS119" s="1014"/>
      <c r="DT119" s="1014"/>
      <c r="DU119" s="1015"/>
      <c r="DV119" s="1016" t="s">
        <v>410</v>
      </c>
      <c r="DW119" s="1017"/>
      <c r="DX119" s="1017"/>
      <c r="DY119" s="1017"/>
      <c r="DZ119" s="1018"/>
    </row>
    <row r="120" spans="1:130" s="233" customFormat="1" ht="26.25" customHeight="1" x14ac:dyDescent="0.15">
      <c r="A120" s="1085"/>
      <c r="B120" s="977"/>
      <c r="C120" s="950" t="s">
        <v>452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137</v>
      </c>
      <c r="AB120" s="987"/>
      <c r="AC120" s="987"/>
      <c r="AD120" s="987"/>
      <c r="AE120" s="988"/>
      <c r="AF120" s="989" t="s">
        <v>410</v>
      </c>
      <c r="AG120" s="987"/>
      <c r="AH120" s="987"/>
      <c r="AI120" s="987"/>
      <c r="AJ120" s="988"/>
      <c r="AK120" s="989" t="s">
        <v>137</v>
      </c>
      <c r="AL120" s="987"/>
      <c r="AM120" s="987"/>
      <c r="AN120" s="987"/>
      <c r="AO120" s="988"/>
      <c r="AP120" s="990" t="s">
        <v>410</v>
      </c>
      <c r="AQ120" s="991"/>
      <c r="AR120" s="991"/>
      <c r="AS120" s="991"/>
      <c r="AT120" s="992"/>
      <c r="AU120" s="1019" t="s">
        <v>476</v>
      </c>
      <c r="AV120" s="1020"/>
      <c r="AW120" s="1020"/>
      <c r="AX120" s="1020"/>
      <c r="AY120" s="1021"/>
      <c r="AZ120" s="957" t="s">
        <v>477</v>
      </c>
      <c r="BA120" s="925"/>
      <c r="BB120" s="925"/>
      <c r="BC120" s="925"/>
      <c r="BD120" s="925"/>
      <c r="BE120" s="925"/>
      <c r="BF120" s="925"/>
      <c r="BG120" s="925"/>
      <c r="BH120" s="925"/>
      <c r="BI120" s="925"/>
      <c r="BJ120" s="925"/>
      <c r="BK120" s="925"/>
      <c r="BL120" s="925"/>
      <c r="BM120" s="925"/>
      <c r="BN120" s="925"/>
      <c r="BO120" s="925"/>
      <c r="BP120" s="926"/>
      <c r="BQ120" s="958">
        <v>12363542</v>
      </c>
      <c r="BR120" s="959"/>
      <c r="BS120" s="959"/>
      <c r="BT120" s="959"/>
      <c r="BU120" s="959"/>
      <c r="BV120" s="959">
        <v>13311916</v>
      </c>
      <c r="BW120" s="959"/>
      <c r="BX120" s="959"/>
      <c r="BY120" s="959"/>
      <c r="BZ120" s="959"/>
      <c r="CA120" s="959">
        <v>15866550</v>
      </c>
      <c r="CB120" s="959"/>
      <c r="CC120" s="959"/>
      <c r="CD120" s="959"/>
      <c r="CE120" s="959"/>
      <c r="CF120" s="972">
        <v>102.1</v>
      </c>
      <c r="CG120" s="973"/>
      <c r="CH120" s="973"/>
      <c r="CI120" s="973"/>
      <c r="CJ120" s="973"/>
      <c r="CK120" s="1034" t="s">
        <v>478</v>
      </c>
      <c r="CL120" s="1035"/>
      <c r="CM120" s="1035"/>
      <c r="CN120" s="1035"/>
      <c r="CO120" s="1036"/>
      <c r="CP120" s="1042" t="s">
        <v>416</v>
      </c>
      <c r="CQ120" s="1043"/>
      <c r="CR120" s="1043"/>
      <c r="CS120" s="1043"/>
      <c r="CT120" s="1043"/>
      <c r="CU120" s="1043"/>
      <c r="CV120" s="1043"/>
      <c r="CW120" s="1043"/>
      <c r="CX120" s="1043"/>
      <c r="CY120" s="1043"/>
      <c r="CZ120" s="1043"/>
      <c r="DA120" s="1043"/>
      <c r="DB120" s="1043"/>
      <c r="DC120" s="1043"/>
      <c r="DD120" s="1043"/>
      <c r="DE120" s="1043"/>
      <c r="DF120" s="1044"/>
      <c r="DG120" s="958">
        <v>8137343</v>
      </c>
      <c r="DH120" s="959"/>
      <c r="DI120" s="959"/>
      <c r="DJ120" s="959"/>
      <c r="DK120" s="959"/>
      <c r="DL120" s="959">
        <v>7617614</v>
      </c>
      <c r="DM120" s="959"/>
      <c r="DN120" s="959"/>
      <c r="DO120" s="959"/>
      <c r="DP120" s="959"/>
      <c r="DQ120" s="959">
        <v>7337053</v>
      </c>
      <c r="DR120" s="959"/>
      <c r="DS120" s="959"/>
      <c r="DT120" s="959"/>
      <c r="DU120" s="959"/>
      <c r="DV120" s="960">
        <v>47.2</v>
      </c>
      <c r="DW120" s="960"/>
      <c r="DX120" s="960"/>
      <c r="DY120" s="960"/>
      <c r="DZ120" s="961"/>
    </row>
    <row r="121" spans="1:130" s="233" customFormat="1" ht="26.25" customHeight="1" x14ac:dyDescent="0.15">
      <c r="A121" s="1085"/>
      <c r="B121" s="977"/>
      <c r="C121" s="1002" t="s">
        <v>479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137</v>
      </c>
      <c r="AB121" s="987"/>
      <c r="AC121" s="987"/>
      <c r="AD121" s="987"/>
      <c r="AE121" s="988"/>
      <c r="AF121" s="989" t="s">
        <v>137</v>
      </c>
      <c r="AG121" s="987"/>
      <c r="AH121" s="987"/>
      <c r="AI121" s="987"/>
      <c r="AJ121" s="988"/>
      <c r="AK121" s="989" t="s">
        <v>410</v>
      </c>
      <c r="AL121" s="987"/>
      <c r="AM121" s="987"/>
      <c r="AN121" s="987"/>
      <c r="AO121" s="988"/>
      <c r="AP121" s="990" t="s">
        <v>137</v>
      </c>
      <c r="AQ121" s="991"/>
      <c r="AR121" s="991"/>
      <c r="AS121" s="991"/>
      <c r="AT121" s="992"/>
      <c r="AU121" s="1022"/>
      <c r="AV121" s="1023"/>
      <c r="AW121" s="1023"/>
      <c r="AX121" s="1023"/>
      <c r="AY121" s="1024"/>
      <c r="AZ121" s="950" t="s">
        <v>480</v>
      </c>
      <c r="BA121" s="951"/>
      <c r="BB121" s="951"/>
      <c r="BC121" s="951"/>
      <c r="BD121" s="951"/>
      <c r="BE121" s="951"/>
      <c r="BF121" s="951"/>
      <c r="BG121" s="951"/>
      <c r="BH121" s="951"/>
      <c r="BI121" s="951"/>
      <c r="BJ121" s="951"/>
      <c r="BK121" s="951"/>
      <c r="BL121" s="951"/>
      <c r="BM121" s="951"/>
      <c r="BN121" s="951"/>
      <c r="BO121" s="951"/>
      <c r="BP121" s="952"/>
      <c r="BQ121" s="953">
        <v>4508514</v>
      </c>
      <c r="BR121" s="954"/>
      <c r="BS121" s="954"/>
      <c r="BT121" s="954"/>
      <c r="BU121" s="954"/>
      <c r="BV121" s="954">
        <v>4038283</v>
      </c>
      <c r="BW121" s="954"/>
      <c r="BX121" s="954"/>
      <c r="BY121" s="954"/>
      <c r="BZ121" s="954"/>
      <c r="CA121" s="954">
        <v>4200985</v>
      </c>
      <c r="CB121" s="954"/>
      <c r="CC121" s="954"/>
      <c r="CD121" s="954"/>
      <c r="CE121" s="954"/>
      <c r="CF121" s="948">
        <v>27</v>
      </c>
      <c r="CG121" s="949"/>
      <c r="CH121" s="949"/>
      <c r="CI121" s="949"/>
      <c r="CJ121" s="949"/>
      <c r="CK121" s="1037"/>
      <c r="CL121" s="1038"/>
      <c r="CM121" s="1038"/>
      <c r="CN121" s="1038"/>
      <c r="CO121" s="1039"/>
      <c r="CP121" s="1047" t="s">
        <v>481</v>
      </c>
      <c r="CQ121" s="1048"/>
      <c r="CR121" s="1048"/>
      <c r="CS121" s="1048"/>
      <c r="CT121" s="1048"/>
      <c r="CU121" s="1048"/>
      <c r="CV121" s="1048"/>
      <c r="CW121" s="1048"/>
      <c r="CX121" s="1048"/>
      <c r="CY121" s="1048"/>
      <c r="CZ121" s="1048"/>
      <c r="DA121" s="1048"/>
      <c r="DB121" s="1048"/>
      <c r="DC121" s="1048"/>
      <c r="DD121" s="1048"/>
      <c r="DE121" s="1048"/>
      <c r="DF121" s="1049"/>
      <c r="DG121" s="953">
        <v>1981221</v>
      </c>
      <c r="DH121" s="954"/>
      <c r="DI121" s="954"/>
      <c r="DJ121" s="954"/>
      <c r="DK121" s="954"/>
      <c r="DL121" s="954">
        <v>1922663</v>
      </c>
      <c r="DM121" s="954"/>
      <c r="DN121" s="954"/>
      <c r="DO121" s="954"/>
      <c r="DP121" s="954"/>
      <c r="DQ121" s="954">
        <v>1791232</v>
      </c>
      <c r="DR121" s="954"/>
      <c r="DS121" s="954"/>
      <c r="DT121" s="954"/>
      <c r="DU121" s="954"/>
      <c r="DV121" s="955">
        <v>11.5</v>
      </c>
      <c r="DW121" s="955"/>
      <c r="DX121" s="955"/>
      <c r="DY121" s="955"/>
      <c r="DZ121" s="956"/>
    </row>
    <row r="122" spans="1:130" s="233" customFormat="1" ht="26.25" customHeight="1" x14ac:dyDescent="0.15">
      <c r="A122" s="1085"/>
      <c r="B122" s="977"/>
      <c r="C122" s="950" t="s">
        <v>462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137</v>
      </c>
      <c r="AB122" s="987"/>
      <c r="AC122" s="987"/>
      <c r="AD122" s="987"/>
      <c r="AE122" s="988"/>
      <c r="AF122" s="989" t="s">
        <v>137</v>
      </c>
      <c r="AG122" s="987"/>
      <c r="AH122" s="987"/>
      <c r="AI122" s="987"/>
      <c r="AJ122" s="988"/>
      <c r="AK122" s="989" t="s">
        <v>137</v>
      </c>
      <c r="AL122" s="987"/>
      <c r="AM122" s="987"/>
      <c r="AN122" s="987"/>
      <c r="AO122" s="988"/>
      <c r="AP122" s="990" t="s">
        <v>410</v>
      </c>
      <c r="AQ122" s="991"/>
      <c r="AR122" s="991"/>
      <c r="AS122" s="991"/>
      <c r="AT122" s="992"/>
      <c r="AU122" s="1022"/>
      <c r="AV122" s="1023"/>
      <c r="AW122" s="1023"/>
      <c r="AX122" s="1023"/>
      <c r="AY122" s="1024"/>
      <c r="AZ122" s="1001" t="s">
        <v>482</v>
      </c>
      <c r="BA122" s="993"/>
      <c r="BB122" s="993"/>
      <c r="BC122" s="993"/>
      <c r="BD122" s="993"/>
      <c r="BE122" s="993"/>
      <c r="BF122" s="993"/>
      <c r="BG122" s="993"/>
      <c r="BH122" s="993"/>
      <c r="BI122" s="993"/>
      <c r="BJ122" s="993"/>
      <c r="BK122" s="993"/>
      <c r="BL122" s="993"/>
      <c r="BM122" s="993"/>
      <c r="BN122" s="993"/>
      <c r="BO122" s="993"/>
      <c r="BP122" s="994"/>
      <c r="BQ122" s="1027">
        <v>23532273</v>
      </c>
      <c r="BR122" s="1028"/>
      <c r="BS122" s="1028"/>
      <c r="BT122" s="1028"/>
      <c r="BU122" s="1028"/>
      <c r="BV122" s="1028">
        <v>26168411</v>
      </c>
      <c r="BW122" s="1028"/>
      <c r="BX122" s="1028"/>
      <c r="BY122" s="1028"/>
      <c r="BZ122" s="1028"/>
      <c r="CA122" s="1028">
        <v>26291658</v>
      </c>
      <c r="CB122" s="1028"/>
      <c r="CC122" s="1028"/>
      <c r="CD122" s="1028"/>
      <c r="CE122" s="1028"/>
      <c r="CF122" s="1045">
        <v>169.2</v>
      </c>
      <c r="CG122" s="1046"/>
      <c r="CH122" s="1046"/>
      <c r="CI122" s="1046"/>
      <c r="CJ122" s="1046"/>
      <c r="CK122" s="1037"/>
      <c r="CL122" s="1038"/>
      <c r="CM122" s="1038"/>
      <c r="CN122" s="1038"/>
      <c r="CO122" s="1039"/>
      <c r="CP122" s="1047" t="s">
        <v>483</v>
      </c>
      <c r="CQ122" s="1048"/>
      <c r="CR122" s="1048"/>
      <c r="CS122" s="1048"/>
      <c r="CT122" s="1048"/>
      <c r="CU122" s="1048"/>
      <c r="CV122" s="1048"/>
      <c r="CW122" s="1048"/>
      <c r="CX122" s="1048"/>
      <c r="CY122" s="1048"/>
      <c r="CZ122" s="1048"/>
      <c r="DA122" s="1048"/>
      <c r="DB122" s="1048"/>
      <c r="DC122" s="1048"/>
      <c r="DD122" s="1048"/>
      <c r="DE122" s="1048"/>
      <c r="DF122" s="1049"/>
      <c r="DG122" s="953">
        <v>311894</v>
      </c>
      <c r="DH122" s="954"/>
      <c r="DI122" s="954"/>
      <c r="DJ122" s="954"/>
      <c r="DK122" s="954"/>
      <c r="DL122" s="954">
        <v>320977</v>
      </c>
      <c r="DM122" s="954"/>
      <c r="DN122" s="954"/>
      <c r="DO122" s="954"/>
      <c r="DP122" s="954"/>
      <c r="DQ122" s="954">
        <v>344878</v>
      </c>
      <c r="DR122" s="954"/>
      <c r="DS122" s="954"/>
      <c r="DT122" s="954"/>
      <c r="DU122" s="954"/>
      <c r="DV122" s="955">
        <v>2.2000000000000002</v>
      </c>
      <c r="DW122" s="955"/>
      <c r="DX122" s="955"/>
      <c r="DY122" s="955"/>
      <c r="DZ122" s="956"/>
    </row>
    <row r="123" spans="1:130" s="233" customFormat="1" ht="26.25" customHeight="1" x14ac:dyDescent="0.15">
      <c r="A123" s="1085"/>
      <c r="B123" s="977"/>
      <c r="C123" s="950" t="s">
        <v>468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137</v>
      </c>
      <c r="AB123" s="987"/>
      <c r="AC123" s="987"/>
      <c r="AD123" s="987"/>
      <c r="AE123" s="988"/>
      <c r="AF123" s="989" t="s">
        <v>410</v>
      </c>
      <c r="AG123" s="987"/>
      <c r="AH123" s="987"/>
      <c r="AI123" s="987"/>
      <c r="AJ123" s="988"/>
      <c r="AK123" s="989" t="s">
        <v>137</v>
      </c>
      <c r="AL123" s="987"/>
      <c r="AM123" s="987"/>
      <c r="AN123" s="987"/>
      <c r="AO123" s="988"/>
      <c r="AP123" s="990" t="s">
        <v>137</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484</v>
      </c>
      <c r="BP123" s="1033"/>
      <c r="BQ123" s="1091">
        <v>40404329</v>
      </c>
      <c r="BR123" s="1092"/>
      <c r="BS123" s="1092"/>
      <c r="BT123" s="1092"/>
      <c r="BU123" s="1092"/>
      <c r="BV123" s="1092">
        <v>43518610</v>
      </c>
      <c r="BW123" s="1092"/>
      <c r="BX123" s="1092"/>
      <c r="BY123" s="1092"/>
      <c r="BZ123" s="1092"/>
      <c r="CA123" s="1092">
        <v>46359193</v>
      </c>
      <c r="CB123" s="1092"/>
      <c r="CC123" s="1092"/>
      <c r="CD123" s="1092"/>
      <c r="CE123" s="1092"/>
      <c r="CF123" s="1029"/>
      <c r="CG123" s="1030"/>
      <c r="CH123" s="1030"/>
      <c r="CI123" s="1030"/>
      <c r="CJ123" s="1031"/>
      <c r="CK123" s="1037"/>
      <c r="CL123" s="1038"/>
      <c r="CM123" s="1038"/>
      <c r="CN123" s="1038"/>
      <c r="CO123" s="1039"/>
      <c r="CP123" s="1047" t="s">
        <v>485</v>
      </c>
      <c r="CQ123" s="1048"/>
      <c r="CR123" s="1048"/>
      <c r="CS123" s="1048"/>
      <c r="CT123" s="1048"/>
      <c r="CU123" s="1048"/>
      <c r="CV123" s="1048"/>
      <c r="CW123" s="1048"/>
      <c r="CX123" s="1048"/>
      <c r="CY123" s="1048"/>
      <c r="CZ123" s="1048"/>
      <c r="DA123" s="1048"/>
      <c r="DB123" s="1048"/>
      <c r="DC123" s="1048"/>
      <c r="DD123" s="1048"/>
      <c r="DE123" s="1048"/>
      <c r="DF123" s="1049"/>
      <c r="DG123" s="986">
        <v>4950</v>
      </c>
      <c r="DH123" s="987"/>
      <c r="DI123" s="987"/>
      <c r="DJ123" s="987"/>
      <c r="DK123" s="988"/>
      <c r="DL123" s="989">
        <v>2266</v>
      </c>
      <c r="DM123" s="987"/>
      <c r="DN123" s="987"/>
      <c r="DO123" s="987"/>
      <c r="DP123" s="988"/>
      <c r="DQ123" s="989">
        <v>331</v>
      </c>
      <c r="DR123" s="987"/>
      <c r="DS123" s="987"/>
      <c r="DT123" s="987"/>
      <c r="DU123" s="988"/>
      <c r="DV123" s="990">
        <v>0</v>
      </c>
      <c r="DW123" s="991"/>
      <c r="DX123" s="991"/>
      <c r="DY123" s="991"/>
      <c r="DZ123" s="992"/>
    </row>
    <row r="124" spans="1:130" s="233" customFormat="1" ht="26.25" customHeight="1" thickBot="1" x14ac:dyDescent="0.2">
      <c r="A124" s="1085"/>
      <c r="B124" s="977"/>
      <c r="C124" s="950" t="s">
        <v>471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410</v>
      </c>
      <c r="AB124" s="987"/>
      <c r="AC124" s="987"/>
      <c r="AD124" s="987"/>
      <c r="AE124" s="988"/>
      <c r="AF124" s="989" t="s">
        <v>137</v>
      </c>
      <c r="AG124" s="987"/>
      <c r="AH124" s="987"/>
      <c r="AI124" s="987"/>
      <c r="AJ124" s="988"/>
      <c r="AK124" s="989" t="s">
        <v>137</v>
      </c>
      <c r="AL124" s="987"/>
      <c r="AM124" s="987"/>
      <c r="AN124" s="987"/>
      <c r="AO124" s="988"/>
      <c r="AP124" s="990" t="s">
        <v>410</v>
      </c>
      <c r="AQ124" s="991"/>
      <c r="AR124" s="991"/>
      <c r="AS124" s="991"/>
      <c r="AT124" s="992"/>
      <c r="AU124" s="1087" t="s">
        <v>486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137</v>
      </c>
      <c r="BR124" s="1055"/>
      <c r="BS124" s="1055"/>
      <c r="BT124" s="1055"/>
      <c r="BU124" s="1055"/>
      <c r="BV124" s="1055" t="s">
        <v>137</v>
      </c>
      <c r="BW124" s="1055"/>
      <c r="BX124" s="1055"/>
      <c r="BY124" s="1055"/>
      <c r="BZ124" s="1055"/>
      <c r="CA124" s="1055" t="s">
        <v>137</v>
      </c>
      <c r="CB124" s="1055"/>
      <c r="CC124" s="1055"/>
      <c r="CD124" s="1055"/>
      <c r="CE124" s="1055"/>
      <c r="CF124" s="1056"/>
      <c r="CG124" s="1057"/>
      <c r="CH124" s="1057"/>
      <c r="CI124" s="1057"/>
      <c r="CJ124" s="1058"/>
      <c r="CK124" s="1040"/>
      <c r="CL124" s="1040"/>
      <c r="CM124" s="1040"/>
      <c r="CN124" s="1040"/>
      <c r="CO124" s="1041"/>
      <c r="CP124" s="1047" t="s">
        <v>487</v>
      </c>
      <c r="CQ124" s="1048"/>
      <c r="CR124" s="1048"/>
      <c r="CS124" s="1048"/>
      <c r="CT124" s="1048"/>
      <c r="CU124" s="1048"/>
      <c r="CV124" s="1048"/>
      <c r="CW124" s="1048"/>
      <c r="CX124" s="1048"/>
      <c r="CY124" s="1048"/>
      <c r="CZ124" s="1048"/>
      <c r="DA124" s="1048"/>
      <c r="DB124" s="1048"/>
      <c r="DC124" s="1048"/>
      <c r="DD124" s="1048"/>
      <c r="DE124" s="1048"/>
      <c r="DF124" s="1049"/>
      <c r="DG124" s="1032" t="s">
        <v>137</v>
      </c>
      <c r="DH124" s="1014"/>
      <c r="DI124" s="1014"/>
      <c r="DJ124" s="1014"/>
      <c r="DK124" s="1015"/>
      <c r="DL124" s="1013" t="s">
        <v>137</v>
      </c>
      <c r="DM124" s="1014"/>
      <c r="DN124" s="1014"/>
      <c r="DO124" s="1014"/>
      <c r="DP124" s="1015"/>
      <c r="DQ124" s="1013" t="s">
        <v>410</v>
      </c>
      <c r="DR124" s="1014"/>
      <c r="DS124" s="1014"/>
      <c r="DT124" s="1014"/>
      <c r="DU124" s="1015"/>
      <c r="DV124" s="1016" t="s">
        <v>137</v>
      </c>
      <c r="DW124" s="1017"/>
      <c r="DX124" s="1017"/>
      <c r="DY124" s="1017"/>
      <c r="DZ124" s="1018"/>
    </row>
    <row r="125" spans="1:130" s="233" customFormat="1" ht="26.25" customHeight="1" x14ac:dyDescent="0.15">
      <c r="A125" s="1085"/>
      <c r="B125" s="977"/>
      <c r="C125" s="950" t="s">
        <v>473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137</v>
      </c>
      <c r="AB125" s="987"/>
      <c r="AC125" s="987"/>
      <c r="AD125" s="987"/>
      <c r="AE125" s="988"/>
      <c r="AF125" s="989" t="s">
        <v>137</v>
      </c>
      <c r="AG125" s="987"/>
      <c r="AH125" s="987"/>
      <c r="AI125" s="987"/>
      <c r="AJ125" s="988"/>
      <c r="AK125" s="989" t="s">
        <v>137</v>
      </c>
      <c r="AL125" s="987"/>
      <c r="AM125" s="987"/>
      <c r="AN125" s="987"/>
      <c r="AO125" s="988"/>
      <c r="AP125" s="990" t="s">
        <v>137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488</v>
      </c>
      <c r="CL125" s="1035"/>
      <c r="CM125" s="1035"/>
      <c r="CN125" s="1035"/>
      <c r="CO125" s="1036"/>
      <c r="CP125" s="957" t="s">
        <v>489</v>
      </c>
      <c r="CQ125" s="925"/>
      <c r="CR125" s="925"/>
      <c r="CS125" s="925"/>
      <c r="CT125" s="925"/>
      <c r="CU125" s="925"/>
      <c r="CV125" s="925"/>
      <c r="CW125" s="925"/>
      <c r="CX125" s="925"/>
      <c r="CY125" s="925"/>
      <c r="CZ125" s="925"/>
      <c r="DA125" s="925"/>
      <c r="DB125" s="925"/>
      <c r="DC125" s="925"/>
      <c r="DD125" s="925"/>
      <c r="DE125" s="925"/>
      <c r="DF125" s="926"/>
      <c r="DG125" s="958" t="s">
        <v>137</v>
      </c>
      <c r="DH125" s="959"/>
      <c r="DI125" s="959"/>
      <c r="DJ125" s="959"/>
      <c r="DK125" s="959"/>
      <c r="DL125" s="959" t="s">
        <v>137</v>
      </c>
      <c r="DM125" s="959"/>
      <c r="DN125" s="959"/>
      <c r="DO125" s="959"/>
      <c r="DP125" s="959"/>
      <c r="DQ125" s="959" t="s">
        <v>137</v>
      </c>
      <c r="DR125" s="959"/>
      <c r="DS125" s="959"/>
      <c r="DT125" s="959"/>
      <c r="DU125" s="959"/>
      <c r="DV125" s="960" t="s">
        <v>410</v>
      </c>
      <c r="DW125" s="960"/>
      <c r="DX125" s="960"/>
      <c r="DY125" s="960"/>
      <c r="DZ125" s="961"/>
    </row>
    <row r="126" spans="1:130" s="233" customFormat="1" ht="26.25" customHeight="1" thickBot="1" x14ac:dyDescent="0.2">
      <c r="A126" s="1085"/>
      <c r="B126" s="977"/>
      <c r="C126" s="950" t="s">
        <v>475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137</v>
      </c>
      <c r="AB126" s="987"/>
      <c r="AC126" s="987"/>
      <c r="AD126" s="987"/>
      <c r="AE126" s="988"/>
      <c r="AF126" s="989" t="s">
        <v>137</v>
      </c>
      <c r="AG126" s="987"/>
      <c r="AH126" s="987"/>
      <c r="AI126" s="987"/>
      <c r="AJ126" s="988"/>
      <c r="AK126" s="989" t="s">
        <v>410</v>
      </c>
      <c r="AL126" s="987"/>
      <c r="AM126" s="987"/>
      <c r="AN126" s="987"/>
      <c r="AO126" s="988"/>
      <c r="AP126" s="990" t="s">
        <v>137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490</v>
      </c>
      <c r="CQ126" s="951"/>
      <c r="CR126" s="951"/>
      <c r="CS126" s="951"/>
      <c r="CT126" s="951"/>
      <c r="CU126" s="951"/>
      <c r="CV126" s="951"/>
      <c r="CW126" s="951"/>
      <c r="CX126" s="951"/>
      <c r="CY126" s="951"/>
      <c r="CZ126" s="951"/>
      <c r="DA126" s="951"/>
      <c r="DB126" s="951"/>
      <c r="DC126" s="951"/>
      <c r="DD126" s="951"/>
      <c r="DE126" s="951"/>
      <c r="DF126" s="952"/>
      <c r="DG126" s="953" t="s">
        <v>137</v>
      </c>
      <c r="DH126" s="954"/>
      <c r="DI126" s="954"/>
      <c r="DJ126" s="954"/>
      <c r="DK126" s="954"/>
      <c r="DL126" s="954" t="s">
        <v>137</v>
      </c>
      <c r="DM126" s="954"/>
      <c r="DN126" s="954"/>
      <c r="DO126" s="954"/>
      <c r="DP126" s="954"/>
      <c r="DQ126" s="954" t="s">
        <v>137</v>
      </c>
      <c r="DR126" s="954"/>
      <c r="DS126" s="954"/>
      <c r="DT126" s="954"/>
      <c r="DU126" s="954"/>
      <c r="DV126" s="955" t="s">
        <v>137</v>
      </c>
      <c r="DW126" s="955"/>
      <c r="DX126" s="955"/>
      <c r="DY126" s="955"/>
      <c r="DZ126" s="956"/>
    </row>
    <row r="127" spans="1:130" s="233" customFormat="1" ht="26.25" customHeight="1" x14ac:dyDescent="0.15">
      <c r="A127" s="1086"/>
      <c r="B127" s="979"/>
      <c r="C127" s="1001" t="s">
        <v>491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410</v>
      </c>
      <c r="AB127" s="987"/>
      <c r="AC127" s="987"/>
      <c r="AD127" s="987"/>
      <c r="AE127" s="988"/>
      <c r="AF127" s="989" t="s">
        <v>137</v>
      </c>
      <c r="AG127" s="987"/>
      <c r="AH127" s="987"/>
      <c r="AI127" s="987"/>
      <c r="AJ127" s="988"/>
      <c r="AK127" s="989" t="s">
        <v>137</v>
      </c>
      <c r="AL127" s="987"/>
      <c r="AM127" s="987"/>
      <c r="AN127" s="987"/>
      <c r="AO127" s="988"/>
      <c r="AP127" s="990" t="s">
        <v>410</v>
      </c>
      <c r="AQ127" s="991"/>
      <c r="AR127" s="991"/>
      <c r="AS127" s="991"/>
      <c r="AT127" s="992"/>
      <c r="AU127" s="235"/>
      <c r="AV127" s="235"/>
      <c r="AW127" s="235"/>
      <c r="AX127" s="1059" t="s">
        <v>492</v>
      </c>
      <c r="AY127" s="1060"/>
      <c r="AZ127" s="1060"/>
      <c r="BA127" s="1060"/>
      <c r="BB127" s="1060"/>
      <c r="BC127" s="1060"/>
      <c r="BD127" s="1060"/>
      <c r="BE127" s="1061"/>
      <c r="BF127" s="1062" t="s">
        <v>493</v>
      </c>
      <c r="BG127" s="1060"/>
      <c r="BH127" s="1060"/>
      <c r="BI127" s="1060"/>
      <c r="BJ127" s="1060"/>
      <c r="BK127" s="1060"/>
      <c r="BL127" s="1061"/>
      <c r="BM127" s="1062" t="s">
        <v>494</v>
      </c>
      <c r="BN127" s="1060"/>
      <c r="BO127" s="1060"/>
      <c r="BP127" s="1060"/>
      <c r="BQ127" s="1060"/>
      <c r="BR127" s="1060"/>
      <c r="BS127" s="1061"/>
      <c r="BT127" s="1062" t="s">
        <v>495</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496</v>
      </c>
      <c r="CQ127" s="951"/>
      <c r="CR127" s="951"/>
      <c r="CS127" s="951"/>
      <c r="CT127" s="951"/>
      <c r="CU127" s="951"/>
      <c r="CV127" s="951"/>
      <c r="CW127" s="951"/>
      <c r="CX127" s="951"/>
      <c r="CY127" s="951"/>
      <c r="CZ127" s="951"/>
      <c r="DA127" s="951"/>
      <c r="DB127" s="951"/>
      <c r="DC127" s="951"/>
      <c r="DD127" s="951"/>
      <c r="DE127" s="951"/>
      <c r="DF127" s="952"/>
      <c r="DG127" s="953" t="s">
        <v>137</v>
      </c>
      <c r="DH127" s="954"/>
      <c r="DI127" s="954"/>
      <c r="DJ127" s="954"/>
      <c r="DK127" s="954"/>
      <c r="DL127" s="954" t="s">
        <v>137</v>
      </c>
      <c r="DM127" s="954"/>
      <c r="DN127" s="954"/>
      <c r="DO127" s="954"/>
      <c r="DP127" s="954"/>
      <c r="DQ127" s="954" t="s">
        <v>137</v>
      </c>
      <c r="DR127" s="954"/>
      <c r="DS127" s="954"/>
      <c r="DT127" s="954"/>
      <c r="DU127" s="954"/>
      <c r="DV127" s="955" t="s">
        <v>137</v>
      </c>
      <c r="DW127" s="955"/>
      <c r="DX127" s="955"/>
      <c r="DY127" s="955"/>
      <c r="DZ127" s="956"/>
    </row>
    <row r="128" spans="1:130" s="233" customFormat="1" ht="26.25" customHeight="1" thickBot="1" x14ac:dyDescent="0.2">
      <c r="A128" s="1069" t="s">
        <v>497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498</v>
      </c>
      <c r="X128" s="1071"/>
      <c r="Y128" s="1071"/>
      <c r="Z128" s="1072"/>
      <c r="AA128" s="1073">
        <v>396089</v>
      </c>
      <c r="AB128" s="1074"/>
      <c r="AC128" s="1074"/>
      <c r="AD128" s="1074"/>
      <c r="AE128" s="1075"/>
      <c r="AF128" s="1076">
        <v>425886</v>
      </c>
      <c r="AG128" s="1074"/>
      <c r="AH128" s="1074"/>
      <c r="AI128" s="1074"/>
      <c r="AJ128" s="1075"/>
      <c r="AK128" s="1076">
        <v>475771</v>
      </c>
      <c r="AL128" s="1074"/>
      <c r="AM128" s="1074"/>
      <c r="AN128" s="1074"/>
      <c r="AO128" s="1075"/>
      <c r="AP128" s="1077"/>
      <c r="AQ128" s="1078"/>
      <c r="AR128" s="1078"/>
      <c r="AS128" s="1078"/>
      <c r="AT128" s="1079"/>
      <c r="AU128" s="235"/>
      <c r="AV128" s="235"/>
      <c r="AW128" s="235"/>
      <c r="AX128" s="924" t="s">
        <v>499</v>
      </c>
      <c r="AY128" s="925"/>
      <c r="AZ128" s="925"/>
      <c r="BA128" s="925"/>
      <c r="BB128" s="925"/>
      <c r="BC128" s="925"/>
      <c r="BD128" s="925"/>
      <c r="BE128" s="926"/>
      <c r="BF128" s="1080" t="s">
        <v>137</v>
      </c>
      <c r="BG128" s="1081"/>
      <c r="BH128" s="1081"/>
      <c r="BI128" s="1081"/>
      <c r="BJ128" s="1081"/>
      <c r="BK128" s="1081"/>
      <c r="BL128" s="1082"/>
      <c r="BM128" s="1080">
        <v>12.63</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500</v>
      </c>
      <c r="CQ128" s="754"/>
      <c r="CR128" s="754"/>
      <c r="CS128" s="754"/>
      <c r="CT128" s="754"/>
      <c r="CU128" s="754"/>
      <c r="CV128" s="754"/>
      <c r="CW128" s="754"/>
      <c r="CX128" s="754"/>
      <c r="CY128" s="754"/>
      <c r="CZ128" s="754"/>
      <c r="DA128" s="754"/>
      <c r="DB128" s="754"/>
      <c r="DC128" s="754"/>
      <c r="DD128" s="754"/>
      <c r="DE128" s="754"/>
      <c r="DF128" s="1064"/>
      <c r="DG128" s="1065" t="s">
        <v>137</v>
      </c>
      <c r="DH128" s="1066"/>
      <c r="DI128" s="1066"/>
      <c r="DJ128" s="1066"/>
      <c r="DK128" s="1066"/>
      <c r="DL128" s="1066" t="s">
        <v>137</v>
      </c>
      <c r="DM128" s="1066"/>
      <c r="DN128" s="1066"/>
      <c r="DO128" s="1066"/>
      <c r="DP128" s="1066"/>
      <c r="DQ128" s="1066" t="s">
        <v>137</v>
      </c>
      <c r="DR128" s="1066"/>
      <c r="DS128" s="1066"/>
      <c r="DT128" s="1066"/>
      <c r="DU128" s="1066"/>
      <c r="DV128" s="1067" t="s">
        <v>137</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501</v>
      </c>
      <c r="X129" s="1099"/>
      <c r="Y129" s="1099"/>
      <c r="Z129" s="1100"/>
      <c r="AA129" s="986">
        <v>16139349</v>
      </c>
      <c r="AB129" s="987"/>
      <c r="AC129" s="987"/>
      <c r="AD129" s="987"/>
      <c r="AE129" s="988"/>
      <c r="AF129" s="989">
        <v>16556231</v>
      </c>
      <c r="AG129" s="987"/>
      <c r="AH129" s="987"/>
      <c r="AI129" s="987"/>
      <c r="AJ129" s="988"/>
      <c r="AK129" s="989">
        <v>17362674</v>
      </c>
      <c r="AL129" s="987"/>
      <c r="AM129" s="987"/>
      <c r="AN129" s="987"/>
      <c r="AO129" s="988"/>
      <c r="AP129" s="1101"/>
      <c r="AQ129" s="1102"/>
      <c r="AR129" s="1102"/>
      <c r="AS129" s="1102"/>
      <c r="AT129" s="1103"/>
      <c r="AU129" s="236"/>
      <c r="AV129" s="236"/>
      <c r="AW129" s="236"/>
      <c r="AX129" s="1093" t="s">
        <v>502</v>
      </c>
      <c r="AY129" s="951"/>
      <c r="AZ129" s="951"/>
      <c r="BA129" s="951"/>
      <c r="BB129" s="951"/>
      <c r="BC129" s="951"/>
      <c r="BD129" s="951"/>
      <c r="BE129" s="952"/>
      <c r="BF129" s="1094" t="s">
        <v>137</v>
      </c>
      <c r="BG129" s="1095"/>
      <c r="BH129" s="1095"/>
      <c r="BI129" s="1095"/>
      <c r="BJ129" s="1095"/>
      <c r="BK129" s="1095"/>
      <c r="BL129" s="1096"/>
      <c r="BM129" s="1094">
        <v>17.63</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504</v>
      </c>
      <c r="X130" s="1099"/>
      <c r="Y130" s="1099"/>
      <c r="Z130" s="1100"/>
      <c r="AA130" s="986">
        <v>1821741</v>
      </c>
      <c r="AB130" s="987"/>
      <c r="AC130" s="987"/>
      <c r="AD130" s="987"/>
      <c r="AE130" s="988"/>
      <c r="AF130" s="989">
        <v>1780228</v>
      </c>
      <c r="AG130" s="987"/>
      <c r="AH130" s="987"/>
      <c r="AI130" s="987"/>
      <c r="AJ130" s="988"/>
      <c r="AK130" s="989">
        <v>1822539</v>
      </c>
      <c r="AL130" s="987"/>
      <c r="AM130" s="987"/>
      <c r="AN130" s="987"/>
      <c r="AO130" s="988"/>
      <c r="AP130" s="1101"/>
      <c r="AQ130" s="1102"/>
      <c r="AR130" s="1102"/>
      <c r="AS130" s="1102"/>
      <c r="AT130" s="1103"/>
      <c r="AU130" s="236"/>
      <c r="AV130" s="236"/>
      <c r="AW130" s="236"/>
      <c r="AX130" s="1093" t="s">
        <v>505</v>
      </c>
      <c r="AY130" s="951"/>
      <c r="AZ130" s="951"/>
      <c r="BA130" s="951"/>
      <c r="BB130" s="951"/>
      <c r="BC130" s="951"/>
      <c r="BD130" s="951"/>
      <c r="BE130" s="952"/>
      <c r="BF130" s="1129">
        <v>5.3</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506</v>
      </c>
      <c r="X131" s="1136"/>
      <c r="Y131" s="1136"/>
      <c r="Z131" s="1137"/>
      <c r="AA131" s="1032">
        <v>14317608</v>
      </c>
      <c r="AB131" s="1014"/>
      <c r="AC131" s="1014"/>
      <c r="AD131" s="1014"/>
      <c r="AE131" s="1015"/>
      <c r="AF131" s="1013">
        <v>14776003</v>
      </c>
      <c r="AG131" s="1014"/>
      <c r="AH131" s="1014"/>
      <c r="AI131" s="1014"/>
      <c r="AJ131" s="1015"/>
      <c r="AK131" s="1013">
        <v>15540135</v>
      </c>
      <c r="AL131" s="1014"/>
      <c r="AM131" s="1014"/>
      <c r="AN131" s="1014"/>
      <c r="AO131" s="1015"/>
      <c r="AP131" s="1138"/>
      <c r="AQ131" s="1139"/>
      <c r="AR131" s="1139"/>
      <c r="AS131" s="1139"/>
      <c r="AT131" s="1140"/>
      <c r="AU131" s="236"/>
      <c r="AV131" s="236"/>
      <c r="AW131" s="236"/>
      <c r="AX131" s="1111" t="s">
        <v>507</v>
      </c>
      <c r="AY131" s="754"/>
      <c r="AZ131" s="754"/>
      <c r="BA131" s="754"/>
      <c r="BB131" s="754"/>
      <c r="BC131" s="754"/>
      <c r="BD131" s="754"/>
      <c r="BE131" s="1064"/>
      <c r="BF131" s="1112" t="s">
        <v>410</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509</v>
      </c>
      <c r="W132" s="1122"/>
      <c r="X132" s="1122"/>
      <c r="Y132" s="1122"/>
      <c r="Z132" s="1123"/>
      <c r="AA132" s="1124">
        <v>6.6760592970000001</v>
      </c>
      <c r="AB132" s="1125"/>
      <c r="AC132" s="1125"/>
      <c r="AD132" s="1125"/>
      <c r="AE132" s="1126"/>
      <c r="AF132" s="1127">
        <v>5.0416678990000001</v>
      </c>
      <c r="AG132" s="1125"/>
      <c r="AH132" s="1125"/>
      <c r="AI132" s="1125"/>
      <c r="AJ132" s="1126"/>
      <c r="AK132" s="1127">
        <v>4.3100333429999997</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510</v>
      </c>
      <c r="W133" s="1105"/>
      <c r="X133" s="1105"/>
      <c r="Y133" s="1105"/>
      <c r="Z133" s="1106"/>
      <c r="AA133" s="1107">
        <v>6.4</v>
      </c>
      <c r="AB133" s="1108"/>
      <c r="AC133" s="1108"/>
      <c r="AD133" s="1108"/>
      <c r="AE133" s="1109"/>
      <c r="AF133" s="1107">
        <v>6.1</v>
      </c>
      <c r="AG133" s="1108"/>
      <c r="AH133" s="1108"/>
      <c r="AI133" s="1108"/>
      <c r="AJ133" s="1109"/>
      <c r="AK133" s="1107">
        <v>5.3</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9+H/caA3jCrSCWgljnvsQTF+raUHBVohxDUPa2zP8YE31SERSNQJB2Q8xKZMg26Q55CVkmolbsvtRK4VUldSw==" saltValue="pmrJM3RJ0YXEWDAtmLEj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KVKo/bbLeEgTRJdSvsxQGGBgjq5dpd/Zsumy0L+YbfCXMwP7RNBGED/dS7u5ASsBhfNa5P3IzCp5ivL9JhRIQ==" saltValue="+KImLKpcrFCUidXtYpGw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H5xZ6wlLxim2OWyU+N9ncfrYz85zAcCKUuNyjnUFdUBRcXVdwAAplEtVbB3QhIVt8PUG20pFOLkF6mvUmtlQ==" saltValue="epX0IcJ/J//Ed3pGYlE1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514</v>
      </c>
      <c r="AP7" s="275"/>
      <c r="AQ7" s="276" t="s">
        <v>515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516</v>
      </c>
      <c r="AQ8" s="282" t="s">
        <v>517</v>
      </c>
      <c r="AR8" s="283" t="s">
        <v>518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519</v>
      </c>
      <c r="AL9" s="1145"/>
      <c r="AM9" s="1145"/>
      <c r="AN9" s="1146"/>
      <c r="AO9" s="284">
        <v>4809054</v>
      </c>
      <c r="AP9" s="284">
        <v>74753</v>
      </c>
      <c r="AQ9" s="285">
        <v>65025</v>
      </c>
      <c r="AR9" s="286">
        <v>15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520</v>
      </c>
      <c r="AL10" s="1145"/>
      <c r="AM10" s="1145"/>
      <c r="AN10" s="1146"/>
      <c r="AO10" s="287">
        <v>712921</v>
      </c>
      <c r="AP10" s="287">
        <v>11082</v>
      </c>
      <c r="AQ10" s="288">
        <v>6119</v>
      </c>
      <c r="AR10" s="289">
        <v>81.099999999999994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521</v>
      </c>
      <c r="AL11" s="1145"/>
      <c r="AM11" s="1145"/>
      <c r="AN11" s="1146"/>
      <c r="AO11" s="287">
        <v>644789</v>
      </c>
      <c r="AP11" s="287">
        <v>10023</v>
      </c>
      <c r="AQ11" s="288">
        <v>1220</v>
      </c>
      <c r="AR11" s="289">
        <v>721.6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522</v>
      </c>
      <c r="AL12" s="1145"/>
      <c r="AM12" s="1145"/>
      <c r="AN12" s="1146"/>
      <c r="AO12" s="287" t="s">
        <v>523</v>
      </c>
      <c r="AP12" s="287" t="s">
        <v>523</v>
      </c>
      <c r="AQ12" s="288">
        <v>12</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524</v>
      </c>
      <c r="AL13" s="1145"/>
      <c r="AM13" s="1145"/>
      <c r="AN13" s="1146"/>
      <c r="AO13" s="287">
        <v>195402</v>
      </c>
      <c r="AP13" s="287">
        <v>3037</v>
      </c>
      <c r="AQ13" s="288">
        <v>2792</v>
      </c>
      <c r="AR13" s="289">
        <v>8.8000000000000007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525</v>
      </c>
      <c r="AL14" s="1145"/>
      <c r="AM14" s="1145"/>
      <c r="AN14" s="1146"/>
      <c r="AO14" s="287">
        <v>186272</v>
      </c>
      <c r="AP14" s="287">
        <v>2895</v>
      </c>
      <c r="AQ14" s="288">
        <v>1408</v>
      </c>
      <c r="AR14" s="289">
        <v>105.6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526</v>
      </c>
      <c r="AL15" s="1148"/>
      <c r="AM15" s="1148"/>
      <c r="AN15" s="1149"/>
      <c r="AO15" s="287">
        <v>-247268</v>
      </c>
      <c r="AP15" s="287">
        <v>-3844</v>
      </c>
      <c r="AQ15" s="288">
        <v>-3962</v>
      </c>
      <c r="AR15" s="289">
        <v>-3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6301170</v>
      </c>
      <c r="AP16" s="287">
        <v>97946</v>
      </c>
      <c r="AQ16" s="288">
        <v>72615</v>
      </c>
      <c r="AR16" s="289">
        <v>34.9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531</v>
      </c>
      <c r="AL21" s="1151"/>
      <c r="AM21" s="1151"/>
      <c r="AN21" s="1152"/>
      <c r="AO21" s="300">
        <v>7.9</v>
      </c>
      <c r="AP21" s="301">
        <v>6.51</v>
      </c>
      <c r="AQ21" s="302">
        <v>1.39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532</v>
      </c>
      <c r="AL22" s="1151"/>
      <c r="AM22" s="1151"/>
      <c r="AN22" s="1152"/>
      <c r="AO22" s="305">
        <v>97.3</v>
      </c>
      <c r="AP22" s="306">
        <v>98.4</v>
      </c>
      <c r="AQ22" s="307">
        <v>-1.1000000000000001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514</v>
      </c>
      <c r="AP30" s="275"/>
      <c r="AQ30" s="276" t="s">
        <v>515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516</v>
      </c>
      <c r="AQ31" s="282" t="s">
        <v>517</v>
      </c>
      <c r="AR31" s="283" t="s">
        <v>518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536</v>
      </c>
      <c r="AL32" s="1159"/>
      <c r="AM32" s="1159"/>
      <c r="AN32" s="1160"/>
      <c r="AO32" s="315">
        <v>1832943</v>
      </c>
      <c r="AP32" s="315">
        <v>28491</v>
      </c>
      <c r="AQ32" s="316">
        <v>34910</v>
      </c>
      <c r="AR32" s="317">
        <v>-18.399999999999999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537</v>
      </c>
      <c r="AL33" s="1159"/>
      <c r="AM33" s="1159"/>
      <c r="AN33" s="1160"/>
      <c r="AO33" s="315" t="s">
        <v>523</v>
      </c>
      <c r="AP33" s="315" t="s">
        <v>523</v>
      </c>
      <c r="AQ33" s="316" t="s">
        <v>523</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538</v>
      </c>
      <c r="AL34" s="1159"/>
      <c r="AM34" s="1159"/>
      <c r="AN34" s="1160"/>
      <c r="AO34" s="315" t="s">
        <v>523</v>
      </c>
      <c r="AP34" s="315" t="s">
        <v>523</v>
      </c>
      <c r="AQ34" s="316">
        <v>4</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539</v>
      </c>
      <c r="AL35" s="1159"/>
      <c r="AM35" s="1159"/>
      <c r="AN35" s="1160"/>
      <c r="AO35" s="315">
        <v>1028050</v>
      </c>
      <c r="AP35" s="315">
        <v>15980</v>
      </c>
      <c r="AQ35" s="316">
        <v>8517</v>
      </c>
      <c r="AR35" s="317">
        <v>87.6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540</v>
      </c>
      <c r="AL36" s="1159"/>
      <c r="AM36" s="1159"/>
      <c r="AN36" s="1160"/>
      <c r="AO36" s="315">
        <v>107102</v>
      </c>
      <c r="AP36" s="315">
        <v>1665</v>
      </c>
      <c r="AQ36" s="316">
        <v>1600</v>
      </c>
      <c r="AR36" s="317">
        <v>4.0999999999999996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541</v>
      </c>
      <c r="AL37" s="1159"/>
      <c r="AM37" s="1159"/>
      <c r="AN37" s="1160"/>
      <c r="AO37" s="315" t="s">
        <v>523</v>
      </c>
      <c r="AP37" s="315" t="s">
        <v>523</v>
      </c>
      <c r="AQ37" s="316">
        <v>1669</v>
      </c>
      <c r="AR37" s="317" t="s">
        <v>523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542</v>
      </c>
      <c r="AL38" s="1162"/>
      <c r="AM38" s="1162"/>
      <c r="AN38" s="1163"/>
      <c r="AO38" s="318" t="s">
        <v>523</v>
      </c>
      <c r="AP38" s="318" t="s">
        <v>523</v>
      </c>
      <c r="AQ38" s="319">
        <v>1</v>
      </c>
      <c r="AR38" s="307" t="s">
        <v>523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543</v>
      </c>
      <c r="AL39" s="1162"/>
      <c r="AM39" s="1162"/>
      <c r="AN39" s="1163"/>
      <c r="AO39" s="315">
        <v>-475771</v>
      </c>
      <c r="AP39" s="315">
        <v>-7395</v>
      </c>
      <c r="AQ39" s="316">
        <v>-6461</v>
      </c>
      <c r="AR39" s="317">
        <v>14.5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544</v>
      </c>
      <c r="AL40" s="1159"/>
      <c r="AM40" s="1159"/>
      <c r="AN40" s="1160"/>
      <c r="AO40" s="315">
        <v>-1822539</v>
      </c>
      <c r="AP40" s="315">
        <v>-28330</v>
      </c>
      <c r="AQ40" s="316">
        <v>-28321</v>
      </c>
      <c r="AR40" s="317">
        <v>0</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669785</v>
      </c>
      <c r="AP41" s="315">
        <v>10411</v>
      </c>
      <c r="AQ41" s="316">
        <v>11918</v>
      </c>
      <c r="AR41" s="317">
        <v>-12.6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514</v>
      </c>
      <c r="AN49" s="1155" t="s">
        <v>548</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549</v>
      </c>
      <c r="AO50" s="332" t="s">
        <v>550</v>
      </c>
      <c r="AP50" s="333" t="s">
        <v>551</v>
      </c>
      <c r="AQ50" s="334" t="s">
        <v>552</v>
      </c>
      <c r="AR50" s="335" t="s">
        <v>553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2580766</v>
      </c>
      <c r="AN51" s="337">
        <v>38775</v>
      </c>
      <c r="AO51" s="338">
        <v>-6.3</v>
      </c>
      <c r="AP51" s="339">
        <v>47820</v>
      </c>
      <c r="AQ51" s="340">
        <v>7.5</v>
      </c>
      <c r="AR51" s="341">
        <v>-13.8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1378725</v>
      </c>
      <c r="AN52" s="345">
        <v>20715</v>
      </c>
      <c r="AO52" s="346">
        <v>-26.4</v>
      </c>
      <c r="AP52" s="347">
        <v>25855</v>
      </c>
      <c r="AQ52" s="348">
        <v>-0.1</v>
      </c>
      <c r="AR52" s="349">
        <v>-26.3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3742065</v>
      </c>
      <c r="AN53" s="337">
        <v>56684</v>
      </c>
      <c r="AO53" s="338">
        <v>46.2</v>
      </c>
      <c r="AP53" s="339">
        <v>41934</v>
      </c>
      <c r="AQ53" s="340">
        <v>-12.3</v>
      </c>
      <c r="AR53" s="341">
        <v>58.5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1928536</v>
      </c>
      <c r="AN54" s="345">
        <v>29213</v>
      </c>
      <c r="AO54" s="346">
        <v>41</v>
      </c>
      <c r="AP54" s="347">
        <v>23352</v>
      </c>
      <c r="AQ54" s="348">
        <v>-9.6999999999999993</v>
      </c>
      <c r="AR54" s="349">
        <v>50.7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5673472</v>
      </c>
      <c r="AN55" s="337">
        <v>86569</v>
      </c>
      <c r="AO55" s="338">
        <v>52.7</v>
      </c>
      <c r="AP55" s="339">
        <v>45588</v>
      </c>
      <c r="AQ55" s="340">
        <v>8.6999999999999993</v>
      </c>
      <c r="AR55" s="341">
        <v>44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2550754</v>
      </c>
      <c r="AN56" s="345">
        <v>38921</v>
      </c>
      <c r="AO56" s="346">
        <v>33.200000000000003</v>
      </c>
      <c r="AP56" s="347">
        <v>24150</v>
      </c>
      <c r="AQ56" s="348">
        <v>3.4</v>
      </c>
      <c r="AR56" s="349">
        <v>29.8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8304611</v>
      </c>
      <c r="AN57" s="337">
        <v>127822</v>
      </c>
      <c r="AO57" s="338">
        <v>47.7</v>
      </c>
      <c r="AP57" s="339">
        <v>45483</v>
      </c>
      <c r="AQ57" s="340">
        <v>-0.2</v>
      </c>
      <c r="AR57" s="341">
        <v>47.9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3683693</v>
      </c>
      <c r="AN58" s="345">
        <v>56698</v>
      </c>
      <c r="AO58" s="346">
        <v>45.7</v>
      </c>
      <c r="AP58" s="347">
        <v>24241</v>
      </c>
      <c r="AQ58" s="348">
        <v>0.4</v>
      </c>
      <c r="AR58" s="349">
        <v>45.3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8890888</v>
      </c>
      <c r="AN59" s="337">
        <v>138201</v>
      </c>
      <c r="AO59" s="338">
        <v>8.1</v>
      </c>
      <c r="AP59" s="339">
        <v>45945</v>
      </c>
      <c r="AQ59" s="340">
        <v>1</v>
      </c>
      <c r="AR59" s="341">
        <v>7.1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7273495</v>
      </c>
      <c r="AN60" s="345">
        <v>113060</v>
      </c>
      <c r="AO60" s="346">
        <v>99.4</v>
      </c>
      <c r="AP60" s="347">
        <v>25180</v>
      </c>
      <c r="AQ60" s="348">
        <v>3.9</v>
      </c>
      <c r="AR60" s="349">
        <v>95.5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5838360</v>
      </c>
      <c r="AN61" s="352">
        <v>89610</v>
      </c>
      <c r="AO61" s="353">
        <v>29.7</v>
      </c>
      <c r="AP61" s="354">
        <v>45354</v>
      </c>
      <c r="AQ61" s="355">
        <v>0.9</v>
      </c>
      <c r="AR61" s="341">
        <v>28.8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3363041</v>
      </c>
      <c r="AN62" s="345">
        <v>51721</v>
      </c>
      <c r="AO62" s="346">
        <v>38.6</v>
      </c>
      <c r="AP62" s="347">
        <v>24556</v>
      </c>
      <c r="AQ62" s="348">
        <v>-0.4</v>
      </c>
      <c r="AR62" s="349">
        <v>39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12lVwjkUoNqOdCvCF4G8aEJcuOoXfdwX2kYxb5ddgtSjY30bfuyIkV/cVcDPaVgxEVXDe9jXYgzbHwlo7wqkvQ==" saltValue="JzpjPPf7E+6mQjnh0voP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row r="121" spans="125:125" ht="13.5" hidden="1" customHeight="1" x14ac:dyDescent="0.15">
      <c r="DU121" s="262"/>
    </row>
  </sheetData>
  <sheetProtection algorithmName="SHA-512" hashValue="czrsPrOA2lokNGYiv6rqaXyoaW7MAK3kucJo3J9nrZZqeqmAyHWI3ZwujdpbNjWqtKTPA2h8+IR/lhD5DvL58A==" saltValue="+SEWAZ12n+cgx3pAdboe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563</v>
      </c>
    </row>
  </sheetData>
  <sheetProtection algorithmName="SHA-512" hashValue="gzv9ATDbnxI8+KwP6jEmbWbKj4PcAooryE3W1ktKW17EZfGryTYfYqJ0am/dgLYxX6dmHFqdMrH7a641++gFYg==" saltValue="PM4I+PsAs8nNhBJrjOyU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7" t="s">
        <v>3</v>
      </c>
      <c r="D47" s="1167"/>
      <c r="E47" s="1168"/>
      <c r="F47" s="11">
        <v>20.61</v>
      </c>
      <c r="G47" s="12">
        <v>20.51</v>
      </c>
      <c r="H47" s="12">
        <v>20.37</v>
      </c>
      <c r="I47" s="12">
        <v>18.87</v>
      </c>
      <c r="J47" s="13">
        <v>18.2</v>
      </c>
    </row>
    <row r="48" spans="2:10" ht="57.75" customHeight="1" x14ac:dyDescent="0.15">
      <c r="B48" s="14"/>
      <c r="C48" s="1169" t="s">
        <v>4</v>
      </c>
      <c r="D48" s="1169"/>
      <c r="E48" s="1170"/>
      <c r="F48" s="15">
        <v>9.23</v>
      </c>
      <c r="G48" s="16">
        <v>10.53</v>
      </c>
      <c r="H48" s="16">
        <v>10.199999999999999</v>
      </c>
      <c r="I48" s="16">
        <v>9.5500000000000007</v>
      </c>
      <c r="J48" s="17">
        <v>13.68</v>
      </c>
    </row>
    <row r="49" spans="2:10" ht="57.75" customHeight="1" thickBot="1" x14ac:dyDescent="0.2">
      <c r="B49" s="18"/>
      <c r="C49" s="1171" t="s">
        <v>5</v>
      </c>
      <c r="D49" s="1171"/>
      <c r="E49" s="1172"/>
      <c r="F49" s="19">
        <v>0.55000000000000004</v>
      </c>
      <c r="G49" s="20">
        <v>1.37</v>
      </c>
      <c r="H49" s="20" t="s">
        <v>569</v>
      </c>
      <c r="I49" s="20" t="s">
        <v>570</v>
      </c>
      <c r="J49" s="21">
        <v>5.82</v>
      </c>
    </row>
    <row r="50" spans="2:10" x14ac:dyDescent="0.15"/>
  </sheetData>
  <sheetProtection algorithmName="SHA-512" hashValue="nfbo74yd3hurX7DPZcO6Bb/lpf2eHd31REPxJrYekwaUWZFTkAroABw+abQqqvnExuXE9eRasPitObc+ACGx+A==" saltValue="fXct0kcaDvD8NpuD/TL0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79" t="s">
        <v>571</v>
      </c>
      <c r="D34" s="1179"/>
      <c r="E34" s="1180"/>
      <c r="F34" s="32">
        <v>17.05</v>
      </c>
      <c r="G34" s="33">
        <v>17.91</v>
      </c>
      <c r="H34" s="33">
        <v>19.760000000000002</v>
      </c>
      <c r="I34" s="33">
        <v>23.09</v>
      </c>
      <c r="J34" s="34">
        <v>28.52</v>
      </c>
      <c r="K34" s="22"/>
      <c r="L34" s="22"/>
      <c r="M34" s="22"/>
      <c r="N34" s="22"/>
      <c r="O34" s="22"/>
      <c r="P34" s="22"/>
    </row>
    <row r="35" spans="1:16" ht="39" customHeight="1" x14ac:dyDescent="0.15">
      <c r="A35" s="22"/>
      <c r="B35" s="35"/>
      <c r="C35" s="1173" t="s">
        <v>572</v>
      </c>
      <c r="D35" s="1174"/>
      <c r="E35" s="1175"/>
      <c r="F35" s="36">
        <v>9.2200000000000006</v>
      </c>
      <c r="G35" s="37">
        <v>10.53</v>
      </c>
      <c r="H35" s="37">
        <v>10.199999999999999</v>
      </c>
      <c r="I35" s="37">
        <v>9.5399999999999991</v>
      </c>
      <c r="J35" s="38">
        <v>13.68</v>
      </c>
      <c r="K35" s="22"/>
      <c r="L35" s="22"/>
      <c r="M35" s="22"/>
      <c r="N35" s="22"/>
      <c r="O35" s="22"/>
      <c r="P35" s="22"/>
    </row>
    <row r="36" spans="1:16" ht="39" customHeight="1" x14ac:dyDescent="0.15">
      <c r="A36" s="22"/>
      <c r="B36" s="35"/>
      <c r="C36" s="1173" t="s">
        <v>573</v>
      </c>
      <c r="D36" s="1174"/>
      <c r="E36" s="1175"/>
      <c r="F36" s="36">
        <v>7.87</v>
      </c>
      <c r="G36" s="37">
        <v>7.52</v>
      </c>
      <c r="H36" s="37">
        <v>7.39</v>
      </c>
      <c r="I36" s="37">
        <v>7.09</v>
      </c>
      <c r="J36" s="38">
        <v>8</v>
      </c>
      <c r="K36" s="22"/>
      <c r="L36" s="22"/>
      <c r="M36" s="22"/>
      <c r="N36" s="22"/>
      <c r="O36" s="22"/>
      <c r="P36" s="22"/>
    </row>
    <row r="37" spans="1:16" ht="39" customHeight="1" x14ac:dyDescent="0.15">
      <c r="A37" s="22"/>
      <c r="B37" s="35"/>
      <c r="C37" s="1173" t="s">
        <v>574</v>
      </c>
      <c r="D37" s="1174"/>
      <c r="E37" s="1175"/>
      <c r="F37" s="36">
        <v>0.22</v>
      </c>
      <c r="G37" s="37">
        <v>1.1399999999999999</v>
      </c>
      <c r="H37" s="37">
        <v>1.45</v>
      </c>
      <c r="I37" s="37">
        <v>2.33</v>
      </c>
      <c r="J37" s="38">
        <v>2.13</v>
      </c>
      <c r="K37" s="22"/>
      <c r="L37" s="22"/>
      <c r="M37" s="22"/>
      <c r="N37" s="22"/>
      <c r="O37" s="22"/>
      <c r="P37" s="22"/>
    </row>
    <row r="38" spans="1:16" ht="39" customHeight="1" x14ac:dyDescent="0.15">
      <c r="A38" s="22"/>
      <c r="B38" s="35"/>
      <c r="C38" s="1173" t="s">
        <v>575</v>
      </c>
      <c r="D38" s="1174"/>
      <c r="E38" s="1175"/>
      <c r="F38" s="36">
        <v>0.56000000000000005</v>
      </c>
      <c r="G38" s="37">
        <v>0.78</v>
      </c>
      <c r="H38" s="37">
        <v>0.37</v>
      </c>
      <c r="I38" s="37">
        <v>0.63</v>
      </c>
      <c r="J38" s="38">
        <v>0.72</v>
      </c>
      <c r="K38" s="22"/>
      <c r="L38" s="22"/>
      <c r="M38" s="22"/>
      <c r="N38" s="22"/>
      <c r="O38" s="22"/>
      <c r="P38" s="22"/>
    </row>
    <row r="39" spans="1:16" ht="39" customHeight="1" x14ac:dyDescent="0.15">
      <c r="A39" s="22"/>
      <c r="B39" s="35"/>
      <c r="C39" s="1173" t="s">
        <v>576</v>
      </c>
      <c r="D39" s="1174"/>
      <c r="E39" s="1175"/>
      <c r="F39" s="36">
        <v>0</v>
      </c>
      <c r="G39" s="37">
        <v>0</v>
      </c>
      <c r="H39" s="37">
        <v>0</v>
      </c>
      <c r="I39" s="37">
        <v>0.28000000000000003</v>
      </c>
      <c r="J39" s="38">
        <v>0.33</v>
      </c>
      <c r="K39" s="22"/>
      <c r="L39" s="22"/>
      <c r="M39" s="22"/>
      <c r="N39" s="22"/>
      <c r="O39" s="22"/>
      <c r="P39" s="22"/>
    </row>
    <row r="40" spans="1:16" ht="39" customHeight="1" x14ac:dyDescent="0.15">
      <c r="A40" s="22"/>
      <c r="B40" s="35"/>
      <c r="C40" s="1173" t="s">
        <v>577</v>
      </c>
      <c r="D40" s="1174"/>
      <c r="E40" s="1175"/>
      <c r="F40" s="36">
        <v>0.01</v>
      </c>
      <c r="G40" s="37">
        <v>0.02</v>
      </c>
      <c r="H40" s="37">
        <v>0.02</v>
      </c>
      <c r="I40" s="37">
        <v>0.01</v>
      </c>
      <c r="J40" s="38">
        <v>0.02</v>
      </c>
      <c r="K40" s="22"/>
      <c r="L40" s="22"/>
      <c r="M40" s="22"/>
      <c r="N40" s="22"/>
      <c r="O40" s="22"/>
      <c r="P40" s="22"/>
    </row>
    <row r="41" spans="1:16" ht="39" customHeight="1" x14ac:dyDescent="0.15">
      <c r="A41" s="22"/>
      <c r="B41" s="35"/>
      <c r="C41" s="1173" t="s">
        <v>578</v>
      </c>
      <c r="D41" s="1174"/>
      <c r="E41" s="1175"/>
      <c r="F41" s="36">
        <v>0</v>
      </c>
      <c r="G41" s="37">
        <v>0</v>
      </c>
      <c r="H41" s="37">
        <v>0</v>
      </c>
      <c r="I41" s="37">
        <v>0</v>
      </c>
      <c r="J41" s="38">
        <v>0.01</v>
      </c>
      <c r="K41" s="22"/>
      <c r="L41" s="22"/>
      <c r="M41" s="22"/>
      <c r="N41" s="22"/>
      <c r="O41" s="22"/>
      <c r="P41" s="22"/>
    </row>
    <row r="42" spans="1:16" ht="39" customHeight="1" x14ac:dyDescent="0.15">
      <c r="A42" s="22"/>
      <c r="B42" s="39"/>
      <c r="C42" s="1173" t="s">
        <v>579</v>
      </c>
      <c r="D42" s="1174"/>
      <c r="E42" s="1175"/>
      <c r="F42" s="36" t="s">
        <v>523</v>
      </c>
      <c r="G42" s="37" t="s">
        <v>523</v>
      </c>
      <c r="H42" s="37" t="s">
        <v>523</v>
      </c>
      <c r="I42" s="37" t="s">
        <v>523</v>
      </c>
      <c r="J42" s="38" t="s">
        <v>523</v>
      </c>
      <c r="K42" s="22"/>
      <c r="L42" s="22"/>
      <c r="M42" s="22"/>
      <c r="N42" s="22"/>
      <c r="O42" s="22"/>
      <c r="P42" s="22"/>
    </row>
    <row r="43" spans="1:16" ht="39" customHeight="1" thickBot="1" x14ac:dyDescent="0.2">
      <c r="A43" s="22"/>
      <c r="B43" s="40"/>
      <c r="C43" s="1176" t="s">
        <v>580</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xLfNUgNpx/zGK3Aagh3+M7hekNQLq0whobw628rex8gZWpupAWUMOZMbpSLftizyoaWEwltPNtz5secsRS/NQ==" saltValue="aAuzI8RFDp5Um/051ScF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1909</v>
      </c>
      <c r="L45" s="60">
        <v>1983</v>
      </c>
      <c r="M45" s="60">
        <v>1951</v>
      </c>
      <c r="N45" s="60">
        <v>1797</v>
      </c>
      <c r="O45" s="61">
        <v>1833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523</v>
      </c>
      <c r="L46" s="64" t="s">
        <v>523</v>
      </c>
      <c r="M46" s="64" t="s">
        <v>523</v>
      </c>
      <c r="N46" s="64" t="s">
        <v>523</v>
      </c>
      <c r="O46" s="65" t="s">
        <v>523</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523</v>
      </c>
      <c r="L47" s="64" t="s">
        <v>523</v>
      </c>
      <c r="M47" s="64" t="s">
        <v>523</v>
      </c>
      <c r="N47" s="64" t="s">
        <v>523</v>
      </c>
      <c r="O47" s="65" t="s">
        <v>523</v>
      </c>
      <c r="P47" s="48"/>
      <c r="Q47" s="48"/>
      <c r="R47" s="48"/>
      <c r="S47" s="48"/>
      <c r="T47" s="48"/>
      <c r="U47" s="48"/>
    </row>
    <row r="48" spans="1:21" ht="30.75" customHeight="1" x14ac:dyDescent="0.15">
      <c r="A48" s="48"/>
      <c r="B48" s="1183"/>
      <c r="C48" s="1184"/>
      <c r="D48" s="62"/>
      <c r="E48" s="1189" t="s">
        <v>15</v>
      </c>
      <c r="F48" s="1189"/>
      <c r="G48" s="1189"/>
      <c r="H48" s="1189"/>
      <c r="I48" s="1189"/>
      <c r="J48" s="1190"/>
      <c r="K48" s="63">
        <v>1154</v>
      </c>
      <c r="L48" s="64">
        <v>1130</v>
      </c>
      <c r="M48" s="64">
        <v>1113</v>
      </c>
      <c r="N48" s="64">
        <v>1040</v>
      </c>
      <c r="O48" s="65">
        <v>1028</v>
      </c>
      <c r="P48" s="48"/>
      <c r="Q48" s="48"/>
      <c r="R48" s="48"/>
      <c r="S48" s="48"/>
      <c r="T48" s="48"/>
      <c r="U48" s="48"/>
    </row>
    <row r="49" spans="1:21" ht="30.75" customHeight="1" x14ac:dyDescent="0.15">
      <c r="A49" s="48"/>
      <c r="B49" s="1183"/>
      <c r="C49" s="1184"/>
      <c r="D49" s="62"/>
      <c r="E49" s="1189" t="s">
        <v>16</v>
      </c>
      <c r="F49" s="1189"/>
      <c r="G49" s="1189"/>
      <c r="H49" s="1189"/>
      <c r="I49" s="1189"/>
      <c r="J49" s="1190"/>
      <c r="K49" s="63">
        <v>75</v>
      </c>
      <c r="L49" s="64">
        <v>98</v>
      </c>
      <c r="M49" s="64">
        <v>109</v>
      </c>
      <c r="N49" s="64">
        <v>114</v>
      </c>
      <c r="O49" s="65">
        <v>107</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523</v>
      </c>
      <c r="L50" s="64" t="s">
        <v>523</v>
      </c>
      <c r="M50" s="64" t="s">
        <v>523</v>
      </c>
      <c r="N50" s="64" t="s">
        <v>523</v>
      </c>
      <c r="O50" s="65" t="s">
        <v>523</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523</v>
      </c>
      <c r="L51" s="64" t="s">
        <v>523</v>
      </c>
      <c r="M51" s="64" t="s">
        <v>523</v>
      </c>
      <c r="N51" s="64" t="s">
        <v>523</v>
      </c>
      <c r="O51" s="65" t="s">
        <v>523</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2317</v>
      </c>
      <c r="L52" s="64">
        <v>2251</v>
      </c>
      <c r="M52" s="64">
        <v>2217</v>
      </c>
      <c r="N52" s="64">
        <v>2206</v>
      </c>
      <c r="O52" s="65">
        <v>2298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821</v>
      </c>
      <c r="L53" s="69">
        <v>960</v>
      </c>
      <c r="M53" s="69">
        <v>956</v>
      </c>
      <c r="N53" s="69">
        <v>745</v>
      </c>
      <c r="O53" s="70">
        <v>670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b5FbwbGD1ELx3SY+Q1UgkktI/lkP7KB9vGAD7pkqv9+Km5fjD2lgBNqIEU6Q7ynePMKNmUuQTHhn3PADlC4g==" saltValue="xdX177+DXnIWdVZX5dWz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07" t="s">
        <v>30</v>
      </c>
      <c r="C41" s="1208"/>
      <c r="D41" s="102"/>
      <c r="E41" s="1213" t="s">
        <v>31</v>
      </c>
      <c r="F41" s="1213"/>
      <c r="G41" s="1213"/>
      <c r="H41" s="1214"/>
      <c r="I41" s="358">
        <v>20261</v>
      </c>
      <c r="J41" s="359">
        <v>20952</v>
      </c>
      <c r="K41" s="359">
        <v>22132</v>
      </c>
      <c r="L41" s="359">
        <v>24884</v>
      </c>
      <c r="M41" s="360">
        <v>27730</v>
      </c>
    </row>
    <row r="42" spans="2:13" ht="27.75" customHeight="1" x14ac:dyDescent="0.15">
      <c r="B42" s="1209"/>
      <c r="C42" s="1210"/>
      <c r="D42" s="103"/>
      <c r="E42" s="1215" t="s">
        <v>32</v>
      </c>
      <c r="F42" s="1215"/>
      <c r="G42" s="1215"/>
      <c r="H42" s="1216"/>
      <c r="I42" s="361" t="s">
        <v>523</v>
      </c>
      <c r="J42" s="362" t="s">
        <v>523</v>
      </c>
      <c r="K42" s="362" t="s">
        <v>523</v>
      </c>
      <c r="L42" s="362" t="s">
        <v>523</v>
      </c>
      <c r="M42" s="363" t="s">
        <v>523</v>
      </c>
    </row>
    <row r="43" spans="2:13" ht="27.75" customHeight="1" x14ac:dyDescent="0.15">
      <c r="B43" s="1209"/>
      <c r="C43" s="1210"/>
      <c r="D43" s="103"/>
      <c r="E43" s="1215" t="s">
        <v>33</v>
      </c>
      <c r="F43" s="1215"/>
      <c r="G43" s="1215"/>
      <c r="H43" s="1216"/>
      <c r="I43" s="361">
        <v>12272</v>
      </c>
      <c r="J43" s="362">
        <v>11025</v>
      </c>
      <c r="K43" s="362">
        <v>10435</v>
      </c>
      <c r="L43" s="362">
        <v>9864</v>
      </c>
      <c r="M43" s="363">
        <v>9473</v>
      </c>
    </row>
    <row r="44" spans="2:13" ht="27.75" customHeight="1" x14ac:dyDescent="0.15">
      <c r="B44" s="1209"/>
      <c r="C44" s="1210"/>
      <c r="D44" s="103"/>
      <c r="E44" s="1215" t="s">
        <v>34</v>
      </c>
      <c r="F44" s="1215"/>
      <c r="G44" s="1215"/>
      <c r="H44" s="1216"/>
      <c r="I44" s="361">
        <v>610</v>
      </c>
      <c r="J44" s="362">
        <v>572</v>
      </c>
      <c r="K44" s="362">
        <v>523</v>
      </c>
      <c r="L44" s="362">
        <v>829</v>
      </c>
      <c r="M44" s="363">
        <v>1497</v>
      </c>
    </row>
    <row r="45" spans="2:13" ht="27.75" customHeight="1" x14ac:dyDescent="0.15">
      <c r="B45" s="1209"/>
      <c r="C45" s="1210"/>
      <c r="D45" s="103"/>
      <c r="E45" s="1215" t="s">
        <v>35</v>
      </c>
      <c r="F45" s="1215"/>
      <c r="G45" s="1215"/>
      <c r="H45" s="1216"/>
      <c r="I45" s="361">
        <v>3565</v>
      </c>
      <c r="J45" s="362">
        <v>3443</v>
      </c>
      <c r="K45" s="362">
        <v>3453</v>
      </c>
      <c r="L45" s="362">
        <v>4102</v>
      </c>
      <c r="M45" s="363">
        <v>4079</v>
      </c>
    </row>
    <row r="46" spans="2:13" ht="27.75" customHeight="1" x14ac:dyDescent="0.15">
      <c r="B46" s="1209"/>
      <c r="C46" s="1210"/>
      <c r="D46" s="104"/>
      <c r="E46" s="1215" t="s">
        <v>36</v>
      </c>
      <c r="F46" s="1215"/>
      <c r="G46" s="1215"/>
      <c r="H46" s="1216"/>
      <c r="I46" s="361" t="s">
        <v>523</v>
      </c>
      <c r="J46" s="362" t="s">
        <v>523</v>
      </c>
      <c r="K46" s="362" t="s">
        <v>523</v>
      </c>
      <c r="L46" s="362" t="s">
        <v>523</v>
      </c>
      <c r="M46" s="363" t="s">
        <v>523</v>
      </c>
    </row>
    <row r="47" spans="2:13" ht="27.75" customHeight="1" x14ac:dyDescent="0.15">
      <c r="B47" s="1209"/>
      <c r="C47" s="1210"/>
      <c r="D47" s="105"/>
      <c r="E47" s="1217" t="s">
        <v>37</v>
      </c>
      <c r="F47" s="1218"/>
      <c r="G47" s="1218"/>
      <c r="H47" s="1219"/>
      <c r="I47" s="361" t="s">
        <v>523</v>
      </c>
      <c r="J47" s="362" t="s">
        <v>523</v>
      </c>
      <c r="K47" s="362" t="s">
        <v>523</v>
      </c>
      <c r="L47" s="362" t="s">
        <v>523</v>
      </c>
      <c r="M47" s="363" t="s">
        <v>523</v>
      </c>
    </row>
    <row r="48" spans="2:13" ht="27.75" customHeight="1" x14ac:dyDescent="0.15">
      <c r="B48" s="1209"/>
      <c r="C48" s="1210"/>
      <c r="D48" s="103"/>
      <c r="E48" s="1215" t="s">
        <v>38</v>
      </c>
      <c r="F48" s="1215"/>
      <c r="G48" s="1215"/>
      <c r="H48" s="1216"/>
      <c r="I48" s="361" t="s">
        <v>523</v>
      </c>
      <c r="J48" s="362" t="s">
        <v>523</v>
      </c>
      <c r="K48" s="362" t="s">
        <v>523</v>
      </c>
      <c r="L48" s="362" t="s">
        <v>523</v>
      </c>
      <c r="M48" s="363" t="s">
        <v>523</v>
      </c>
    </row>
    <row r="49" spans="2:13" ht="27.75" customHeight="1" x14ac:dyDescent="0.15">
      <c r="B49" s="1211"/>
      <c r="C49" s="1212"/>
      <c r="D49" s="103"/>
      <c r="E49" s="1215" t="s">
        <v>39</v>
      </c>
      <c r="F49" s="1215"/>
      <c r="G49" s="1215"/>
      <c r="H49" s="1216"/>
      <c r="I49" s="361" t="s">
        <v>523</v>
      </c>
      <c r="J49" s="362" t="s">
        <v>523</v>
      </c>
      <c r="K49" s="362" t="s">
        <v>523</v>
      </c>
      <c r="L49" s="362" t="s">
        <v>523</v>
      </c>
      <c r="M49" s="363" t="s">
        <v>523</v>
      </c>
    </row>
    <row r="50" spans="2:13" ht="27.75" customHeight="1" x14ac:dyDescent="0.15">
      <c r="B50" s="1220" t="s">
        <v>40</v>
      </c>
      <c r="C50" s="1221"/>
      <c r="D50" s="106"/>
      <c r="E50" s="1215" t="s">
        <v>41</v>
      </c>
      <c r="F50" s="1215"/>
      <c r="G50" s="1215"/>
      <c r="H50" s="1216"/>
      <c r="I50" s="361">
        <v>7732</v>
      </c>
      <c r="J50" s="362">
        <v>11314</v>
      </c>
      <c r="K50" s="362">
        <v>12364</v>
      </c>
      <c r="L50" s="362">
        <v>13312</v>
      </c>
      <c r="M50" s="363">
        <v>15867</v>
      </c>
    </row>
    <row r="51" spans="2:13" ht="27.75" customHeight="1" x14ac:dyDescent="0.15">
      <c r="B51" s="1209"/>
      <c r="C51" s="1210"/>
      <c r="D51" s="103"/>
      <c r="E51" s="1215" t="s">
        <v>42</v>
      </c>
      <c r="F51" s="1215"/>
      <c r="G51" s="1215"/>
      <c r="H51" s="1216"/>
      <c r="I51" s="361">
        <v>5561</v>
      </c>
      <c r="J51" s="362">
        <v>5206</v>
      </c>
      <c r="K51" s="362">
        <v>4509</v>
      </c>
      <c r="L51" s="362">
        <v>4038</v>
      </c>
      <c r="M51" s="363">
        <v>4201</v>
      </c>
    </row>
    <row r="52" spans="2:13" ht="27.75" customHeight="1" x14ac:dyDescent="0.15">
      <c r="B52" s="1211"/>
      <c r="C52" s="1212"/>
      <c r="D52" s="103"/>
      <c r="E52" s="1215" t="s">
        <v>43</v>
      </c>
      <c r="F52" s="1215"/>
      <c r="G52" s="1215"/>
      <c r="H52" s="1216"/>
      <c r="I52" s="361">
        <v>22550</v>
      </c>
      <c r="J52" s="362">
        <v>22896</v>
      </c>
      <c r="K52" s="362">
        <v>23532</v>
      </c>
      <c r="L52" s="362">
        <v>26168</v>
      </c>
      <c r="M52" s="363">
        <v>26292</v>
      </c>
    </row>
    <row r="53" spans="2:13" ht="27.75" customHeight="1" thickBot="1" x14ac:dyDescent="0.2">
      <c r="B53" s="1222" t="s">
        <v>44</v>
      </c>
      <c r="C53" s="1223"/>
      <c r="D53" s="107"/>
      <c r="E53" s="1224" t="s">
        <v>45</v>
      </c>
      <c r="F53" s="1224"/>
      <c r="G53" s="1224"/>
      <c r="H53" s="1225"/>
      <c r="I53" s="364">
        <v>866</v>
      </c>
      <c r="J53" s="365">
        <v>-3424</v>
      </c>
      <c r="K53" s="365">
        <v>-3862</v>
      </c>
      <c r="L53" s="365">
        <v>-3840</v>
      </c>
      <c r="M53" s="366">
        <v>-3580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eP60LFAhsHKbWqhdRX/6b4lEg4wPlAHA5Z1BtTVliI6pm2HcHeRXATZlK10d/kwaPvbA0RFbcTK3wnrk2gmrw==" saltValue="VKrIeslJ20GEr1BFLPy0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4" t="s">
        <v>48</v>
      </c>
      <c r="D55" s="1234"/>
      <c r="E55" s="1235"/>
      <c r="F55" s="119">
        <v>3287</v>
      </c>
      <c r="G55" s="119">
        <v>3124</v>
      </c>
      <c r="H55" s="120">
        <v>3160</v>
      </c>
    </row>
    <row r="56" spans="2:8" ht="52.5" customHeight="1" x14ac:dyDescent="0.15">
      <c r="B56" s="121"/>
      <c r="C56" s="1236" t="s">
        <v>49</v>
      </c>
      <c r="D56" s="1236"/>
      <c r="E56" s="1237"/>
      <c r="F56" s="122">
        <v>1980</v>
      </c>
      <c r="G56" s="122">
        <v>1981</v>
      </c>
      <c r="H56" s="123">
        <v>1982</v>
      </c>
    </row>
    <row r="57" spans="2:8" ht="53.25" customHeight="1" x14ac:dyDescent="0.15">
      <c r="B57" s="121"/>
      <c r="C57" s="1238" t="s">
        <v>50</v>
      </c>
      <c r="D57" s="1238"/>
      <c r="E57" s="1239"/>
      <c r="F57" s="124">
        <v>7038</v>
      </c>
      <c r="G57" s="124">
        <v>7565</v>
      </c>
      <c r="H57" s="125">
        <v>11089</v>
      </c>
    </row>
    <row r="58" spans="2:8" ht="45.75" customHeight="1" x14ac:dyDescent="0.15">
      <c r="B58" s="126"/>
      <c r="C58" s="1226" t="s">
        <v>608</v>
      </c>
      <c r="D58" s="1227"/>
      <c r="E58" s="1228"/>
      <c r="F58" s="127" t="s">
        <v>611</v>
      </c>
      <c r="G58" s="127">
        <v>1355</v>
      </c>
      <c r="H58" s="128">
        <v>4735</v>
      </c>
    </row>
    <row r="59" spans="2:8" ht="45.75" customHeight="1" x14ac:dyDescent="0.15">
      <c r="B59" s="126"/>
      <c r="C59" s="1226" t="s">
        <v>607</v>
      </c>
      <c r="D59" s="1227"/>
      <c r="E59" s="1228"/>
      <c r="F59" s="127">
        <v>3995</v>
      </c>
      <c r="G59" s="127">
        <v>3352</v>
      </c>
      <c r="H59" s="128">
        <v>3979</v>
      </c>
    </row>
    <row r="60" spans="2:8" ht="45.75" customHeight="1" x14ac:dyDescent="0.15">
      <c r="B60" s="126"/>
      <c r="C60" s="1226" t="s">
        <v>606</v>
      </c>
      <c r="D60" s="1227"/>
      <c r="E60" s="1228"/>
      <c r="F60" s="127">
        <v>981</v>
      </c>
      <c r="G60" s="127">
        <v>971</v>
      </c>
      <c r="H60" s="128">
        <v>883</v>
      </c>
    </row>
    <row r="61" spans="2:8" ht="45.75" customHeight="1" x14ac:dyDescent="0.15">
      <c r="B61" s="126"/>
      <c r="C61" s="1226" t="s">
        <v>609</v>
      </c>
      <c r="D61" s="1227"/>
      <c r="E61" s="1228"/>
      <c r="F61" s="127">
        <v>396</v>
      </c>
      <c r="G61" s="127">
        <v>311</v>
      </c>
      <c r="H61" s="128">
        <v>311</v>
      </c>
    </row>
    <row r="62" spans="2:8" ht="45.75" customHeight="1" thickBot="1" x14ac:dyDescent="0.2">
      <c r="B62" s="129"/>
      <c r="C62" s="1229" t="s">
        <v>610</v>
      </c>
      <c r="D62" s="1230"/>
      <c r="E62" s="1231"/>
      <c r="F62" s="130">
        <v>312</v>
      </c>
      <c r="G62" s="130">
        <v>304</v>
      </c>
      <c r="H62" s="131">
        <v>253</v>
      </c>
    </row>
    <row r="63" spans="2:8" ht="52.5" customHeight="1" thickBot="1" x14ac:dyDescent="0.2">
      <c r="B63" s="132"/>
      <c r="C63" s="1232" t="s">
        <v>51</v>
      </c>
      <c r="D63" s="1232"/>
      <c r="E63" s="1233"/>
      <c r="F63" s="133">
        <v>12305</v>
      </c>
      <c r="G63" s="133">
        <v>12670</v>
      </c>
      <c r="H63" s="134">
        <v>16231</v>
      </c>
    </row>
    <row r="64" spans="2:8" x14ac:dyDescent="0.15"/>
  </sheetData>
  <sheetProtection algorithmName="SHA-512" hashValue="pI4100hPyr4Cqs3QJ5ugZA/arpIoYejvdQNn+oqYPXupOYA4dedxOPVF5x6SMJd9YU6bRuA+GEGMylTOeL7HzA==" saltValue="HqWJOgnDqMyv4qWRGKZ6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38775</v>
      </c>
      <c r="E3" s="153"/>
      <c r="F3" s="154">
        <v>47820</v>
      </c>
      <c r="G3" s="155"/>
      <c r="H3" s="156"/>
    </row>
    <row r="4" spans="1:8" x14ac:dyDescent="0.15">
      <c r="A4" s="157"/>
      <c r="B4" s="158"/>
      <c r="C4" s="159"/>
      <c r="D4" s="160">
        <v>20715</v>
      </c>
      <c r="E4" s="161"/>
      <c r="F4" s="162">
        <v>25855</v>
      </c>
      <c r="G4" s="163"/>
      <c r="H4" s="164"/>
    </row>
    <row r="5" spans="1:8" x14ac:dyDescent="0.15">
      <c r="A5" s="145" t="s">
        <v>556</v>
      </c>
      <c r="B5" s="150"/>
      <c r="C5" s="151"/>
      <c r="D5" s="152">
        <v>56684</v>
      </c>
      <c r="E5" s="153"/>
      <c r="F5" s="154">
        <v>41934</v>
      </c>
      <c r="G5" s="155"/>
      <c r="H5" s="156"/>
    </row>
    <row r="6" spans="1:8" x14ac:dyDescent="0.15">
      <c r="A6" s="157"/>
      <c r="B6" s="158"/>
      <c r="C6" s="159"/>
      <c r="D6" s="160">
        <v>29213</v>
      </c>
      <c r="E6" s="161"/>
      <c r="F6" s="162">
        <v>23352</v>
      </c>
      <c r="G6" s="163"/>
      <c r="H6" s="164"/>
    </row>
    <row r="7" spans="1:8" x14ac:dyDescent="0.15">
      <c r="A7" s="145" t="s">
        <v>557</v>
      </c>
      <c r="B7" s="150"/>
      <c r="C7" s="151"/>
      <c r="D7" s="152">
        <v>86569</v>
      </c>
      <c r="E7" s="153"/>
      <c r="F7" s="154">
        <v>45588</v>
      </c>
      <c r="G7" s="155"/>
      <c r="H7" s="156"/>
    </row>
    <row r="8" spans="1:8" x14ac:dyDescent="0.15">
      <c r="A8" s="157"/>
      <c r="B8" s="158"/>
      <c r="C8" s="159"/>
      <c r="D8" s="160">
        <v>38921</v>
      </c>
      <c r="E8" s="161"/>
      <c r="F8" s="162">
        <v>24150</v>
      </c>
      <c r="G8" s="163"/>
      <c r="H8" s="164"/>
    </row>
    <row r="9" spans="1:8" x14ac:dyDescent="0.15">
      <c r="A9" s="145" t="s">
        <v>558</v>
      </c>
      <c r="B9" s="150"/>
      <c r="C9" s="151"/>
      <c r="D9" s="152">
        <v>127822</v>
      </c>
      <c r="E9" s="153"/>
      <c r="F9" s="154">
        <v>45483</v>
      </c>
      <c r="G9" s="155"/>
      <c r="H9" s="156"/>
    </row>
    <row r="10" spans="1:8" x14ac:dyDescent="0.15">
      <c r="A10" s="157"/>
      <c r="B10" s="158"/>
      <c r="C10" s="159"/>
      <c r="D10" s="160">
        <v>56698</v>
      </c>
      <c r="E10" s="161"/>
      <c r="F10" s="162">
        <v>24241</v>
      </c>
      <c r="G10" s="163"/>
      <c r="H10" s="164"/>
    </row>
    <row r="11" spans="1:8" x14ac:dyDescent="0.15">
      <c r="A11" s="145" t="s">
        <v>559</v>
      </c>
      <c r="B11" s="150"/>
      <c r="C11" s="151"/>
      <c r="D11" s="152">
        <v>138201</v>
      </c>
      <c r="E11" s="153"/>
      <c r="F11" s="154">
        <v>45945</v>
      </c>
      <c r="G11" s="155"/>
      <c r="H11" s="156"/>
    </row>
    <row r="12" spans="1:8" x14ac:dyDescent="0.15">
      <c r="A12" s="157"/>
      <c r="B12" s="158"/>
      <c r="C12" s="165"/>
      <c r="D12" s="160">
        <v>113060</v>
      </c>
      <c r="E12" s="161"/>
      <c r="F12" s="162">
        <v>25180</v>
      </c>
      <c r="G12" s="163"/>
      <c r="H12" s="164"/>
    </row>
    <row r="13" spans="1:8" x14ac:dyDescent="0.15">
      <c r="A13" s="145"/>
      <c r="B13" s="150"/>
      <c r="C13" s="166"/>
      <c r="D13" s="167">
        <v>89610</v>
      </c>
      <c r="E13" s="168"/>
      <c r="F13" s="169">
        <v>45354</v>
      </c>
      <c r="G13" s="170"/>
      <c r="H13" s="156"/>
    </row>
    <row r="14" spans="1:8" x14ac:dyDescent="0.15">
      <c r="A14" s="157"/>
      <c r="B14" s="158"/>
      <c r="C14" s="159"/>
      <c r="D14" s="160">
        <v>51721</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9.23</v>
      </c>
      <c r="C19" s="171">
        <f>ROUND(VALUE(SUBSTITUTE(実質収支比率等に係る経年分析!G$48,"▲","-")),2)</f>
        <v>10.53</v>
      </c>
      <c r="D19" s="171">
        <f>ROUND(VALUE(SUBSTITUTE(実質収支比率等に係る経年分析!H$48,"▲","-")),2)</f>
        <v>10.199999999999999</v>
      </c>
      <c r="E19" s="171">
        <f>ROUND(VALUE(SUBSTITUTE(実質収支比率等に係る経年分析!I$48,"▲","-")),2)</f>
        <v>9.5500000000000007</v>
      </c>
      <c r="F19" s="171">
        <f>ROUND(VALUE(SUBSTITUTE(実質収支比率等に係る経年分析!J$48,"▲","-")),2)</f>
        <v>13.68</v>
      </c>
    </row>
    <row r="20" spans="1:11" x14ac:dyDescent="0.15">
      <c r="A20" s="171" t="s">
        <v>55</v>
      </c>
      <c r="B20" s="171">
        <f>ROUND(VALUE(SUBSTITUTE(実質収支比率等に係る経年分析!F$47,"▲","-")),2)</f>
        <v>20.61</v>
      </c>
      <c r="C20" s="171">
        <f>ROUND(VALUE(SUBSTITUTE(実質収支比率等に係る経年分析!G$47,"▲","-")),2)</f>
        <v>20.51</v>
      </c>
      <c r="D20" s="171">
        <f>ROUND(VALUE(SUBSTITUTE(実質収支比率等に係る経年分析!H$47,"▲","-")),2)</f>
        <v>20.37</v>
      </c>
      <c r="E20" s="171">
        <f>ROUND(VALUE(SUBSTITUTE(実質収支比率等に係る経年分析!I$47,"▲","-")),2)</f>
        <v>18.87</v>
      </c>
      <c r="F20" s="171">
        <f>ROUND(VALUE(SUBSTITUTE(実質収支比率等に係る経年分析!J$47,"▲","-")),2)</f>
        <v>18.2</v>
      </c>
    </row>
    <row r="21" spans="1:11" x14ac:dyDescent="0.15">
      <c r="A21" s="171" t="s">
        <v>56</v>
      </c>
      <c r="B21" s="171">
        <f>IF(ISNUMBER(VALUE(SUBSTITUTE(実質収支比率等に係る経年分析!F$49,"▲","-"))),ROUND(VALUE(SUBSTITUTE(実質収支比率等に係る経年分析!F$49,"▲","-")),2),NA())</f>
        <v>0.55000000000000004</v>
      </c>
      <c r="C21" s="171">
        <f>IF(ISNUMBER(VALUE(SUBSTITUTE(実質収支比率等に係る経年分析!G$49,"▲","-"))),ROUND(VALUE(SUBSTITUTE(実質収支比率等に係る経年分析!G$49,"▲","-")),2),NA())</f>
        <v>1.37</v>
      </c>
      <c r="D21" s="171">
        <f>IF(ISNUMBER(VALUE(SUBSTITUTE(実質収支比率等に係る経年分析!H$49,"▲","-"))),ROUND(VALUE(SUBSTITUTE(実質収支比率等に係る経年分析!H$49,"▲","-")),2),NA())</f>
        <v>-0.24</v>
      </c>
      <c r="E21" s="171">
        <f>IF(ISNUMBER(VALUE(SUBSTITUTE(実質収支比率等に係る経年分析!I$49,"▲","-"))),ROUND(VALUE(SUBSTITUTE(実質収支比率等に係る経年分析!I$49,"▲","-")),2),NA())</f>
        <v>-0.51</v>
      </c>
      <c r="F21" s="171">
        <f>IF(ISNUMBER(VALUE(SUBSTITUTE(実質収支比率等に係る経年分析!J$49,"▲","-"))),ROUND(VALUE(SUBSTITUTE(実質収支比率等に係る経年分析!J$49,"▲","-")),2),NA())</f>
        <v>5.82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国民健康保険（事業勘定の部）特別会計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産業団地整備事業特別会計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0.56000000000000005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1.1399999999999999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9.2200000000000006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10.199999999999999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9.5399999999999991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13.68</v>
      </c>
    </row>
    <row r="36" spans="1:16" x14ac:dyDescent="0.15">
      <c r="A36" s="172" t="str">
        <f>IF(連結実質赤字比率に係る赤字・黒字の構成分析!C$34="",NA(),連結実質赤字比率に係る赤字・黒字の構成分析!C$34)</f>
        <v>市立敦賀病院事業会計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19.760000000000002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28.52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2317</v>
      </c>
      <c r="E42" s="173"/>
      <c r="F42" s="173"/>
      <c r="G42" s="173">
        <f>'実質公債費比率（分子）の構造'!L$52</f>
        <v>2251</v>
      </c>
      <c r="H42" s="173"/>
      <c r="I42" s="173"/>
      <c r="J42" s="173">
        <f>'実質公債費比率（分子）の構造'!M$52</f>
        <v>2217</v>
      </c>
      <c r="K42" s="173"/>
      <c r="L42" s="173"/>
      <c r="M42" s="173">
        <f>'実質公債費比率（分子）の構造'!N$52</f>
        <v>2206</v>
      </c>
      <c r="N42" s="173"/>
      <c r="O42" s="173"/>
      <c r="P42" s="173">
        <f>'実質公債費比率（分子）の構造'!O$52</f>
        <v>2298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75</v>
      </c>
      <c r="C45" s="173"/>
      <c r="D45" s="173"/>
      <c r="E45" s="173">
        <f>'実質公債費比率（分子）の構造'!L$49</f>
        <v>98</v>
      </c>
      <c r="F45" s="173"/>
      <c r="G45" s="173"/>
      <c r="H45" s="173">
        <f>'実質公債費比率（分子）の構造'!M$49</f>
        <v>109</v>
      </c>
      <c r="I45" s="173"/>
      <c r="J45" s="173"/>
      <c r="K45" s="173">
        <f>'実質公債費比率（分子）の構造'!N$49</f>
        <v>114</v>
      </c>
      <c r="L45" s="173"/>
      <c r="M45" s="173"/>
      <c r="N45" s="173">
        <f>'実質公債費比率（分子）の構造'!O$49</f>
        <v>107</v>
      </c>
      <c r="O45" s="173"/>
      <c r="P45" s="173"/>
    </row>
    <row r="46" spans="1:16" x14ac:dyDescent="0.15">
      <c r="A46" s="173" t="s">
        <v>67</v>
      </c>
      <c r="B46" s="173">
        <f>'実質公債費比率（分子）の構造'!K$48</f>
        <v>1154</v>
      </c>
      <c r="C46" s="173"/>
      <c r="D46" s="173"/>
      <c r="E46" s="173">
        <f>'実質公債費比率（分子）の構造'!L$48</f>
        <v>1130</v>
      </c>
      <c r="F46" s="173"/>
      <c r="G46" s="173"/>
      <c r="H46" s="173">
        <f>'実質公債費比率（分子）の構造'!M$48</f>
        <v>1113</v>
      </c>
      <c r="I46" s="173"/>
      <c r="J46" s="173"/>
      <c r="K46" s="173">
        <f>'実質公債費比率（分子）の構造'!N$48</f>
        <v>1040</v>
      </c>
      <c r="L46" s="173"/>
      <c r="M46" s="173"/>
      <c r="N46" s="173">
        <f>'実質公債費比率（分子）の構造'!O$48</f>
        <v>1028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1909</v>
      </c>
      <c r="C49" s="173"/>
      <c r="D49" s="173"/>
      <c r="E49" s="173">
        <f>'実質公債費比率（分子）の構造'!L$45</f>
        <v>1983</v>
      </c>
      <c r="F49" s="173"/>
      <c r="G49" s="173"/>
      <c r="H49" s="173">
        <f>'実質公債費比率（分子）の構造'!M$45</f>
        <v>1951</v>
      </c>
      <c r="I49" s="173"/>
      <c r="J49" s="173"/>
      <c r="K49" s="173">
        <f>'実質公債費比率（分子）の構造'!N$45</f>
        <v>1797</v>
      </c>
      <c r="L49" s="173"/>
      <c r="M49" s="173"/>
      <c r="N49" s="173">
        <f>'実質公債費比率（分子）の構造'!O$45</f>
        <v>1833</v>
      </c>
      <c r="O49" s="173"/>
      <c r="P49" s="173"/>
    </row>
    <row r="50" spans="1:16" x14ac:dyDescent="0.15">
      <c r="A50" s="173" t="s">
        <v>71</v>
      </c>
      <c r="B50" s="173" t="e">
        <f>NA()</f>
        <v>#N/A</v>
      </c>
      <c r="C50" s="173">
        <f>IF(ISNUMBER('実質公債費比率（分子）の構造'!K$53),'実質公債費比率（分子）の構造'!K$53,NA())</f>
        <v>821</v>
      </c>
      <c r="D50" s="173" t="e">
        <f>NA()</f>
        <v>#N/A</v>
      </c>
      <c r="E50" s="173" t="e">
        <f>NA()</f>
        <v>#N/A</v>
      </c>
      <c r="F50" s="173">
        <f>IF(ISNUMBER('実質公債費比率（分子）の構造'!L$53),'実質公債費比率（分子）の構造'!L$53,NA())</f>
        <v>960</v>
      </c>
      <c r="G50" s="173" t="e">
        <f>NA()</f>
        <v>#N/A</v>
      </c>
      <c r="H50" s="173" t="e">
        <f>NA()</f>
        <v>#N/A</v>
      </c>
      <c r="I50" s="173">
        <f>IF(ISNUMBER('実質公債費比率（分子）の構造'!M$53),'実質公債費比率（分子）の構造'!M$53,NA())</f>
        <v>956</v>
      </c>
      <c r="J50" s="173" t="e">
        <f>NA()</f>
        <v>#N/A</v>
      </c>
      <c r="K50" s="173" t="e">
        <f>NA()</f>
        <v>#N/A</v>
      </c>
      <c r="L50" s="173">
        <f>IF(ISNUMBER('実質公債費比率（分子）の構造'!N$53),'実質公債費比率（分子）の構造'!N$53,NA())</f>
        <v>745</v>
      </c>
      <c r="M50" s="173" t="e">
        <f>NA()</f>
        <v>#N/A</v>
      </c>
      <c r="N50" s="173" t="e">
        <f>NA()</f>
        <v>#N/A</v>
      </c>
      <c r="O50" s="173">
        <f>IF(ISNUMBER('実質公債費比率（分子）の構造'!O$53),'実質公債費比率（分子）の構造'!O$53,NA())</f>
        <v>670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22550</v>
      </c>
      <c r="E56" s="172"/>
      <c r="F56" s="172"/>
      <c r="G56" s="172">
        <f>'将来負担比率（分子）の構造'!J$52</f>
        <v>22896</v>
      </c>
      <c r="H56" s="172"/>
      <c r="I56" s="172"/>
      <c r="J56" s="172">
        <f>'将来負担比率（分子）の構造'!K$52</f>
        <v>23532</v>
      </c>
      <c r="K56" s="172"/>
      <c r="L56" s="172"/>
      <c r="M56" s="172">
        <f>'将来負担比率（分子）の構造'!L$52</f>
        <v>26168</v>
      </c>
      <c r="N56" s="172"/>
      <c r="O56" s="172"/>
      <c r="P56" s="172">
        <f>'将来負担比率（分子）の構造'!M$52</f>
        <v>26292</v>
      </c>
    </row>
    <row r="57" spans="1:16" x14ac:dyDescent="0.15">
      <c r="A57" s="172" t="s">
        <v>42</v>
      </c>
      <c r="B57" s="172"/>
      <c r="C57" s="172"/>
      <c r="D57" s="172">
        <f>'将来負担比率（分子）の構造'!I$51</f>
        <v>5561</v>
      </c>
      <c r="E57" s="172"/>
      <c r="F57" s="172"/>
      <c r="G57" s="172">
        <f>'将来負担比率（分子）の構造'!J$51</f>
        <v>5206</v>
      </c>
      <c r="H57" s="172"/>
      <c r="I57" s="172"/>
      <c r="J57" s="172">
        <f>'将来負担比率（分子）の構造'!K$51</f>
        <v>4509</v>
      </c>
      <c r="K57" s="172"/>
      <c r="L57" s="172"/>
      <c r="M57" s="172">
        <f>'将来負担比率（分子）の構造'!L$51</f>
        <v>4038</v>
      </c>
      <c r="N57" s="172"/>
      <c r="O57" s="172"/>
      <c r="P57" s="172">
        <f>'将来負担比率（分子）の構造'!M$51</f>
        <v>4201</v>
      </c>
    </row>
    <row r="58" spans="1:16" x14ac:dyDescent="0.15">
      <c r="A58" s="172" t="s">
        <v>41</v>
      </c>
      <c r="B58" s="172"/>
      <c r="C58" s="172"/>
      <c r="D58" s="172">
        <f>'将来負担比率（分子）の構造'!I$50</f>
        <v>7732</v>
      </c>
      <c r="E58" s="172"/>
      <c r="F58" s="172"/>
      <c r="G58" s="172">
        <f>'将来負担比率（分子）の構造'!J$50</f>
        <v>11314</v>
      </c>
      <c r="H58" s="172"/>
      <c r="I58" s="172"/>
      <c r="J58" s="172">
        <f>'将来負担比率（分子）の構造'!K$50</f>
        <v>12364</v>
      </c>
      <c r="K58" s="172"/>
      <c r="L58" s="172"/>
      <c r="M58" s="172">
        <f>'将来負担比率（分子）の構造'!L$50</f>
        <v>13312</v>
      </c>
      <c r="N58" s="172"/>
      <c r="O58" s="172"/>
      <c r="P58" s="172">
        <f>'将来負担比率（分子）の構造'!M$50</f>
        <v>15867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3565</v>
      </c>
      <c r="C62" s="172"/>
      <c r="D62" s="172"/>
      <c r="E62" s="172">
        <f>'将来負担比率（分子）の構造'!J$45</f>
        <v>3443</v>
      </c>
      <c r="F62" s="172"/>
      <c r="G62" s="172"/>
      <c r="H62" s="172">
        <f>'将来負担比率（分子）の構造'!K$45</f>
        <v>3453</v>
      </c>
      <c r="I62" s="172"/>
      <c r="J62" s="172"/>
      <c r="K62" s="172">
        <f>'将来負担比率（分子）の構造'!L$45</f>
        <v>4102</v>
      </c>
      <c r="L62" s="172"/>
      <c r="M62" s="172"/>
      <c r="N62" s="172">
        <f>'将来負担比率（分子）の構造'!M$45</f>
        <v>4079</v>
      </c>
      <c r="O62" s="172"/>
      <c r="P62" s="172"/>
    </row>
    <row r="63" spans="1:16" x14ac:dyDescent="0.15">
      <c r="A63" s="172" t="s">
        <v>34</v>
      </c>
      <c r="B63" s="172">
        <f>'将来負担比率（分子）の構造'!I$44</f>
        <v>610</v>
      </c>
      <c r="C63" s="172"/>
      <c r="D63" s="172"/>
      <c r="E63" s="172">
        <f>'将来負担比率（分子）の構造'!J$44</f>
        <v>572</v>
      </c>
      <c r="F63" s="172"/>
      <c r="G63" s="172"/>
      <c r="H63" s="172">
        <f>'将来負担比率（分子）の構造'!K$44</f>
        <v>523</v>
      </c>
      <c r="I63" s="172"/>
      <c r="J63" s="172"/>
      <c r="K63" s="172">
        <f>'将来負担比率（分子）の構造'!L$44</f>
        <v>829</v>
      </c>
      <c r="L63" s="172"/>
      <c r="M63" s="172"/>
      <c r="N63" s="172">
        <f>'将来負担比率（分子）の構造'!M$44</f>
        <v>1497</v>
      </c>
      <c r="O63" s="172"/>
      <c r="P63" s="172"/>
    </row>
    <row r="64" spans="1:16" x14ac:dyDescent="0.15">
      <c r="A64" s="172" t="s">
        <v>33</v>
      </c>
      <c r="B64" s="172">
        <f>'将来負担比率（分子）の構造'!I$43</f>
        <v>12272</v>
      </c>
      <c r="C64" s="172"/>
      <c r="D64" s="172"/>
      <c r="E64" s="172">
        <f>'将来負担比率（分子）の構造'!J$43</f>
        <v>11025</v>
      </c>
      <c r="F64" s="172"/>
      <c r="G64" s="172"/>
      <c r="H64" s="172">
        <f>'将来負担比率（分子）の構造'!K$43</f>
        <v>10435</v>
      </c>
      <c r="I64" s="172"/>
      <c r="J64" s="172"/>
      <c r="K64" s="172">
        <f>'将来負担比率（分子）の構造'!L$43</f>
        <v>9864</v>
      </c>
      <c r="L64" s="172"/>
      <c r="M64" s="172"/>
      <c r="N64" s="172">
        <f>'将来負担比率（分子）の構造'!M$43</f>
        <v>9473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20261</v>
      </c>
      <c r="C66" s="172"/>
      <c r="D66" s="172"/>
      <c r="E66" s="172">
        <f>'将来負担比率（分子）の構造'!J$41</f>
        <v>20952</v>
      </c>
      <c r="F66" s="172"/>
      <c r="G66" s="172"/>
      <c r="H66" s="172">
        <f>'将来負担比率（分子）の構造'!K$41</f>
        <v>22132</v>
      </c>
      <c r="I66" s="172"/>
      <c r="J66" s="172"/>
      <c r="K66" s="172">
        <f>'将来負担比率（分子）の構造'!L$41</f>
        <v>24884</v>
      </c>
      <c r="L66" s="172"/>
      <c r="M66" s="172"/>
      <c r="N66" s="172">
        <f>'将来負担比率（分子）の構造'!M$41</f>
        <v>27730</v>
      </c>
      <c r="O66" s="172"/>
      <c r="P66" s="172"/>
    </row>
    <row r="67" spans="1:16" x14ac:dyDescent="0.15">
      <c r="A67" s="172" t="s">
        <v>75</v>
      </c>
      <c r="B67" s="172" t="e">
        <f>NA()</f>
        <v>#N/A</v>
      </c>
      <c r="C67" s="172">
        <f>IF(ISNUMBER('将来負担比率（分子）の構造'!I$53), IF('将来負担比率（分子）の構造'!I$53 &lt; 0, 0, '将来負担比率（分子）の構造'!I$53), NA())</f>
        <v>866</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3287</v>
      </c>
      <c r="C72" s="176">
        <f>基金残高に係る経年分析!G55</f>
        <v>3124</v>
      </c>
      <c r="D72" s="176">
        <f>基金残高に係る経年分析!H55</f>
        <v>3160</v>
      </c>
    </row>
    <row r="73" spans="1:16" x14ac:dyDescent="0.15">
      <c r="A73" s="175" t="s">
        <v>78</v>
      </c>
      <c r="B73" s="176">
        <f>基金残高に係る経年分析!F56</f>
        <v>1980</v>
      </c>
      <c r="C73" s="176">
        <f>基金残高に係る経年分析!G56</f>
        <v>1981</v>
      </c>
      <c r="D73" s="176">
        <f>基金残高に係る経年分析!H56</f>
        <v>1982</v>
      </c>
    </row>
    <row r="74" spans="1:16" x14ac:dyDescent="0.15">
      <c r="A74" s="175" t="s">
        <v>79</v>
      </c>
      <c r="B74" s="176">
        <f>基金残高に係る経年分析!F57</f>
        <v>7038</v>
      </c>
      <c r="C74" s="176">
        <f>基金残高に係る経年分析!G57</f>
        <v>7565</v>
      </c>
      <c r="D74" s="176">
        <f>基金残高に係る経年分析!H57</f>
        <v>11089</v>
      </c>
    </row>
  </sheetData>
  <sheetProtection algorithmName="SHA-512" hashValue="l4NXQPJwD1onobMYh4Ml/os5WqWc4Bvok0oYYC5/GR36puYSRLMiy49zkA0Q7dcJF6IsBBV+/2nYmSpaEQauJw==" saltValue="u2owXUnsJ9wawg6/e0mj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作成者</dc:creator>
  <cp:keywords/>
  <dc:description/>
  <cp:lastModifiedBy>敦賀市</cp:lastModifiedBy>
  <cp:lastPrinted>2023-03-08T07:09:30Z</cp:lastPrinted>
  <dcterms:created xsi:type="dcterms:W3CDTF">2023-02-20T05:07:27Z</dcterms:created>
  <dcterms:modified xsi:type="dcterms:W3CDTF">2024-06-18T01:50:46Z</dcterms:modified>
  <cp:category/>
</cp:coreProperties>
</file>