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280000\Downloads\"/>
    </mc:Choice>
  </mc:AlternateContent>
  <xr:revisionPtr revIDLastSave="0" documentId="8_{1ECCC3DB-5BC3-452B-B25A-93263672B9B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s="1"/>
  <c r="BW36" i="10" s="1"/>
  <c r="BW37" i="10" s="1"/>
  <c r="BW38" i="10" s="1"/>
  <c r="BW39" i="10" s="1"/>
  <c r="BW40" i="10" s="1"/>
  <c r="CO34" i="10"/>
  <c r="CO35" i="10" s="1"/>
  <c r="CO36" i="10" s="1"/>
</calcChain>
</file>

<file path=xl/sharedStrings.xml><?xml version="1.0" encoding="utf-8"?>
<sst xmlns="http://schemas.openxmlformats.org/spreadsheetml/2006/main" count="1115" uniqueCount="605">
  <si>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</si>
  <si>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</si>
  <si>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</si>
  <si>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</si>
  <si>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</si>
  <si>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</si>
  <si>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</si>
  <si>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</si>
  <si>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</si>
  <si>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</si>
  <si>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</si>
  <si>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</si>
  <si>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</si>
  <si>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</si>
  <si>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</si>
  <si>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</si>
  <si>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</si>
  <si>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</si>
  <si>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</si>
  <si>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</si>
  <si>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</si>
  <si>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</si>
  <si>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</si>
  <si>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</si>
  <si>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</si>
  <si>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</si>
  <si>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</si>
  <si>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</si>
  <si>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</si>
  <si>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</si>
  <si>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</si>
  <si>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</si>
  <si>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</si>
  <si>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</si>
  <si>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</si>
  <si>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</si>
  <si>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</si>
  <si>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</si>
  <si>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</si>
  <si>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</si>
  <si>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</si>
  <si>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</si>
  <si>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</si>
  <si>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</si>
  <si>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</si>
  <si>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</si>
  <si>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</si>
  <si>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</si>
  <si>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</si>
  <si>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</si>
  <si>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</si>
  <si>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</si>
  <si>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</si>
  <si>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</si>
  <si>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</si>
  <si>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</si>
  <si>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</si>
  <si>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</si>
  <si>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</si>
  <si>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</si>
  <si>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</si>
  <si>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</si>
  <si>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</si>
  <si>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</si>
  <si>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</si>
  <si>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</si>
  <si>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</si>
  <si>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</si>
  <si>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</si>
  <si>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</si>
  <si>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</si>
  <si>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</si>
  <si>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</si>
  <si>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</si>
  <si>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</si>
  <si>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</si>
  <si>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</si>
  <si>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</si>
  <si>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</si>
  <si>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</si>
  <si>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</si>
  <si>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</si>
  <si>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</si>
  <si>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</si>
  <si>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</si>
  <si>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</si>
  <si>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</si>
  <si>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</si>
  <si>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</si>
  <si>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</si>
  <si>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</si>
  <si>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</si>
  <si>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</si>
  <si>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</si>
  <si>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</si>
  <si>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</si>
  <si>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</si>
  <si>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</si>
  <si>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</si>
  <si>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</si>
  <si>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</si>
  <si>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</si>
  <si>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</si>
  <si>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</si>
  <si>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</si>
  <si>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</si>
  <si>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</si>
  <si>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</si>
  <si>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</si>
  <si>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</si>
  <si>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</si>
  <si>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</si>
  <si>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</si>
  <si>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</si>
  <si>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</si>
  <si>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</si>
  <si>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</si>
  <si>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</si>
  <si>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</si>
  <si>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</si>
  <si>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</si>
  <si>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</si>
  <si>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</si>
  <si>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</si>
  <si>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</si>
  <si>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</si>
  <si>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</si>
  <si>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</si>
  <si>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</si>
  <si>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</si>
  <si>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</si>
  <si>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</si>
  <si>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</si>
  <si>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</si>
  <si>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</si>
  <si>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</si>
  <si>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</si>
  <si>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</si>
  <si>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</si>
  <si>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</si>
  <si>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</si>
  <si>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</si>
  <si>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</si>
  <si>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</si>
  <si>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</si>
  <si>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</si>
  <si>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</si>
  <si>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</si>
  <si>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</si>
  <si>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</si>
  <si>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</si>
  <si>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</si>
  <si>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</si>
  <si>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</si>
  <si>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</si>
  <si>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</si>
  <si>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</si>
  <si>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</si>
  <si>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</si>
  <si>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</si>
  <si>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</si>
  <si>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</si>
  <si>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</si>
  <si>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</si>
  <si>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</si>
  <si>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</si>
  <si>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</si>
  <si>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</si>
  <si>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</si>
  <si>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</si>
  <si>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</si>
  <si>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</si>
  <si>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</si>
  <si>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</si>
  <si>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</si>
  <si>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</si>
  <si>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</si>
  <si>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</si>
  <si>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</si>
  <si>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</si>
  <si>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</si>
  <si>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</si>
  <si>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</si>
  <si>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</si>
  <si>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</si>
  <si>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</si>
  <si>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</si>
  <si>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</si>
  <si>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</si>
  <si>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</si>
  <si>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</si>
  <si>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</si>
  <si>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</si>
  <si>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</si>
  <si>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</si>
  <si>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</si>
  <si>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</si>
  <si>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</si>
  <si>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</si>
  <si>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</si>
  <si>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</si>
  <si>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</si>
  <si>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</si>
  <si>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</si>
  <si>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</si>
  <si>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</si>
  <si>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</si>
  <si>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</si>
  <si>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</si>
  <si>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</si>
  <si>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</si>
  <si>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</si>
  <si>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</si>
  <si>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福井県敦賀市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</si>
  <si>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</si>
  <si>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</si>
  <si>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</si>
  <si>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</si>
  <si>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</si>
  <si>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</si>
  <si>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</si>
  <si>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</si>
  <si>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</si>
  <si>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</si>
  <si>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</si>
  <si>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</si>
  <si>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</si>
  <si>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</si>
  <si>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</si>
  <si>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</si>
  <si>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</si>
  <si>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</si>
  <si>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</si>
  <si>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</si>
  <si>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</si>
  <si>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</si>
  <si>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</si>
  <si>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</si>
  <si>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</si>
  <si>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</si>
  <si>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</si>
  <si>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</si>
  <si>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</si>
  <si>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</si>
  <si>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</si>
  <si>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</si>
  <si>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</si>
  <si>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</si>
  <si>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</si>
  <si>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</si>
  <si>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</si>
  <si>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</si>
  <si>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</si>
  <si>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</si>
  <si>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</si>
  <si>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</si>
  <si>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</si>
  <si>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</si>
  <si>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</si>
  <si>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</si>
  <si>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</si>
  <si>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</si>
  <si>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</si>
  <si>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</si>
  <si>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</si>
  <si>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</si>
  <si>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</si>
  <si>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</si>
  <si>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</si>
  <si>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</si>
  <si>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</si>
  <si>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</si>
  <si>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</si>
  <si>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</si>
  <si>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</si>
  <si>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</si>
  <si>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</si>
  <si>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</si>
  <si>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</si>
  <si>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</si>
  <si>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</si>
  <si>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</si>
  <si>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</si>
  <si>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</si>
  <si>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</si>
  <si>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</si>
  <si>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</si>
  <si>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</si>
  <si>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</si>
  <si>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</si>
  <si>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</si>
  <si>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</si>
  <si>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</si>
  <si>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</si>
  <si>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</si>
  <si>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</si>
  <si>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</si>
  <si>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</si>
  <si>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</si>
  <si>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</si>
  <si>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</si>
  <si>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</si>
  <si>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</si>
  <si>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</si>
  <si>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</si>
  <si>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</si>
  <si>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</si>
  <si>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</si>
  <si>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</si>
  <si>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</si>
  <si>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</si>
  <si>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</si>
  <si>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</si>
  <si>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</si>
  <si>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</si>
  <si>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</si>
  <si>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</si>
  <si>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</si>
  <si>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</si>
  <si>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</si>
  <si>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</si>
  <si>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</si>
  <si>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</si>
  <si>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</si>
  <si>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</si>
  <si>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</si>
  <si>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</si>
  <si>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</si>
  <si>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</si>
  <si>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</si>
  <si>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</si>
  <si>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</si>
  <si>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</si>
  <si>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</si>
  <si>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</si>
  <si>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</si>
  <si>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</si>
  <si>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</si>
  <si>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</si>
  <si>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</si>
  <si>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</si>
  <si>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</si>
  <si>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</si>
  <si>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</si>
  <si>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</si>
  <si>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</si>
  <si>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</si>
  <si>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</si>
  <si>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</si>
  <si>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</si>
  <si>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</si>
  <si>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</si>
  <si>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</si>
  <si>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</si>
  <si>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</si>
  <si>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</si>
  <si>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</si>
  <si>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</si>
  <si>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</si>
  <si>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</si>
  <si>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</si>
  <si>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</si>
  <si>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</si>
  <si>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</si>
  <si>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</si>
  <si>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</si>
  <si>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</si>
  <si>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</si>
  <si>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福井県敦賀市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</si>
  <si>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</si>
  <si>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</si>
  <si>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</si>
  <si>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</si>
  <si>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</si>
  <si>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</si>
  <si>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</si>
  <si>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</si>
  <si>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</si>
  <si>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</si>
  <si>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</si>
  <si>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</si>
  <si>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</si>
  <si>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</si>
  <si>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</si>
  <si>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</si>
  <si>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</si>
  <si>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</si>
  <si>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</si>
  <si>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</si>
  <si>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</si>
  <si>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</si>
  <si>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</si>
  <si>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</si>
  <si>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</si>
  <si>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</si>
  <si>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</si>
  <si>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</si>
  <si>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</si>
  <si>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</si>
  <si>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</si>
  <si>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</si>
  <si>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</si>
  <si>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</si>
  <si>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t>
    <phoneticPr fontId="5"/>
  </si>
  <si>
    <t>国民健康保険（施設勘定の部）</t>
    <phoneticPr fontId="5"/>
  </si>
  <si>
    <t>-</t>
    <phoneticPr fontId="5"/>
  </si>
  <si>
    <t>介護保険</t>
    <phoneticPr fontId="5"/>
  </si>
  <si>
    <t>後期高齢者医療</t>
    <phoneticPr fontId="5"/>
  </si>
  <si>
    <t>市立敦賀病院事業</t>
    <phoneticPr fontId="5"/>
  </si>
  <si>
    <t>法適用企業</t>
    <phoneticPr fontId="5"/>
  </si>
  <si>
    <t>水道事業</t>
    <phoneticPr fontId="5"/>
  </si>
  <si>
    <t>法適用企業</t>
    <phoneticPr fontId="5"/>
  </si>
  <si>
    <t>下水道事業</t>
    <phoneticPr fontId="5"/>
  </si>
  <si>
    <t>港湾施設事業</t>
    <phoneticPr fontId="5"/>
  </si>
  <si>
    <t>法非適用企業</t>
    <phoneticPr fontId="5"/>
  </si>
  <si>
    <t>産業団地整備事業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</si>
  <si>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</si>
  <si>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</si>
  <si>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</si>
  <si>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</si>
  <si>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</si>
  <si>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</si>
  <si>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</si>
  <si>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</si>
  <si>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</si>
  <si>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</si>
  <si>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</si>
  <si>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</si>
  <si>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</si>
  <si>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</si>
  <si>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</si>
  <si>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</si>
  <si>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</si>
  <si>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</si>
  <si>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</si>
  <si>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</si>
  <si>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</si>
  <si>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</si>
  <si>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</si>
  <si>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</si>
  <si>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</si>
  <si>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</si>
  <si>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</si>
  <si>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</si>
  <si>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</si>
  <si>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</si>
  <si>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</si>
  <si>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</si>
  <si>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</si>
  <si>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</si>
  <si>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</si>
  <si>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</si>
  <si>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</si>
  <si>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</si>
  <si>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</si>
  <si>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</si>
  <si>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</si>
  <si>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</si>
  <si>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</si>
  <si>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</si>
  <si>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</si>
  <si>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</si>
  <si>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</si>
  <si>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</si>
  <si>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</si>
  <si>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</si>
  <si>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</si>
  <si>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</si>
  <si>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</si>
  <si>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</si>
  <si>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</si>
  <si>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</si>
  <si>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</si>
  <si>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</si>
  <si>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</si>
  <si>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</si>
  <si>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市立敦賀病院事業会計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</si>
  <si>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</si>
  <si>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</si>
  <si>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</si>
  <si>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港湾施設事業特別会計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</si>
  <si>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</si>
  <si>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</si>
  <si>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</si>
  <si>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</si>
  <si>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</si>
  <si>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</si>
  <si>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</si>
  <si>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</si>
  <si>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</si>
  <si>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</si>
  <si>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</si>
  <si>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</si>
  <si>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</si>
  <si>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</si>
  <si>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</si>
  <si>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</si>
  <si>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</si>
  <si>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</si>
  <si>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</si>
  <si>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</si>
  <si>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</si>
  <si>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</si>
  <si>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</si>
  <si>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</si>
  <si>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</si>
  <si>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</si>
  <si>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</si>
  <si>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</si>
  <si>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</si>
  <si>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</si>
  <si>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</si>
  <si>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</si>
  <si>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</si>
  <si>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</si>
  <si>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</si>
  <si>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</si>
  <si>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</si>
  <si>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</si>
  <si>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</si>
  <si>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</si>
  <si>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</si>
  <si>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</si>
  <si>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</si>
  <si>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</si>
  <si>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</si>
  <si>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</si>
  <si>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</si>
  <si>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</si>
  <si>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</si>
  <si>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</si>
  <si>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</si>
  <si>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</si>
  <si>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</si>
  <si>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</si>
  <si>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</si>
  <si>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</si>
  <si>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</si>
  <si>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</si>
  <si>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</si>
  <si>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</si>
  <si>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</si>
  <si>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</si>
  <si>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</si>
  <si>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</si>
  <si>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</si>
  <si>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</si>
  <si>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</si>
  <si>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</si>
  <si>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</si>
  <si>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</si>
  <si>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</si>
  <si>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</si>
  <si>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</si>
  <si>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</si>
  <si>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</si>
  <si>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</si>
  <si>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</si>
  <si>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</si>
  <si>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</si>
  <si>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</si>
  <si>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</si>
  <si>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</si>
  <si>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</si>
  <si>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0.83</t>
  </si>
  <si>
    <t>▲ 0.24</t>
  </si>
  <si>
    <t>▲ 0.51</t>
  </si>
  <si>
    <t>市立敦賀病院事業</t>
  </si>
  <si>
    <t>一般会計</t>
  </si>
  <si>
    <t>水道事業</t>
  </si>
  <si>
    <t>下水道事業</t>
  </si>
  <si>
    <t>介護保険</t>
  </si>
  <si>
    <t>産業団地整備事業</t>
  </si>
  <si>
    <t>国民健康保険（事業勘定の部）</t>
  </si>
  <si>
    <t>後期高齢者医療</t>
  </si>
  <si>
    <t>その他会計（赤字）</t>
  </si>
  <si>
    <t>その他会計（黒字）</t>
  </si>
  <si>
    <t>（百万円）</t>
    <phoneticPr fontId="5"/>
  </si>
  <si>
    <t>H27末</t>
    <phoneticPr fontId="5"/>
  </si>
  <si>
    <t>H28末</t>
    <phoneticPr fontId="5"/>
  </si>
  <si>
    <t>H29末</t>
    <phoneticPr fontId="5"/>
  </si>
  <si>
    <t>H30末</t>
    <phoneticPr fontId="5"/>
  </si>
  <si>
    <t>R01末</t>
    <phoneticPr fontId="5"/>
  </si>
  <si>
    <t>港都つるが</t>
    <rPh sb="0" eb="1">
      <t>ミナト</t>
    </rPh>
    <rPh sb="1" eb="2">
      <t>ト</t>
    </rPh>
    <phoneticPr fontId="2"/>
  </si>
  <si>
    <t>嶺南ケーブルネットワーク</t>
    <rPh sb="0" eb="2">
      <t>レイナン</t>
    </rPh>
    <phoneticPr fontId="2"/>
  </si>
  <si>
    <t>公立大学法人敦賀市立看護大学</t>
    <rPh sb="0" eb="2">
      <t>コウリツ</t>
    </rPh>
    <rPh sb="2" eb="4">
      <t>ダイガク</t>
    </rPh>
    <rPh sb="4" eb="6">
      <t>ホウジン</t>
    </rPh>
    <rPh sb="6" eb="10">
      <t>ツルガシリツ</t>
    </rPh>
    <rPh sb="10" eb="12">
      <t>カンゴ</t>
    </rPh>
    <rPh sb="12" eb="14">
      <t>ダイガク</t>
    </rPh>
    <phoneticPr fontId="2"/>
  </si>
  <si>
    <t>-</t>
    <phoneticPr fontId="2"/>
  </si>
  <si>
    <t>敦賀美方消防組合</t>
    <rPh sb="0" eb="2">
      <t>ツルガ</t>
    </rPh>
    <rPh sb="2" eb="4">
      <t>ミカタ</t>
    </rPh>
    <rPh sb="4" eb="6">
      <t>ショウボウ</t>
    </rPh>
    <rPh sb="6" eb="8">
      <t>クミアイ</t>
    </rPh>
    <phoneticPr fontId="2"/>
  </si>
  <si>
    <t>嶺南広域行政組合</t>
    <rPh sb="0" eb="2">
      <t>レイナン</t>
    </rPh>
    <rPh sb="2" eb="4">
      <t>コウイキ</t>
    </rPh>
    <rPh sb="4" eb="6">
      <t>ギョウセイ</t>
    </rPh>
    <rPh sb="6" eb="8">
      <t>クミアイ</t>
    </rPh>
    <phoneticPr fontId="2"/>
  </si>
  <si>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2"/>
  </si>
  <si>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2"/>
  </si>
  <si>
    <t>福井県市町総合事務組合（一般会計）</t>
    <rPh sb="0" eb="3">
      <t>フクイケン</t>
    </rPh>
    <rPh sb="3" eb="4">
      <t>シ</t>
    </rPh>
    <rPh sb="4" eb="5">
      <t>マチ</t>
    </rPh>
    <rPh sb="5" eb="7">
      <t>ソウゴウ</t>
    </rPh>
    <rPh sb="7" eb="9">
      <t>ジム</t>
    </rPh>
    <rPh sb="9" eb="11">
      <t>クミアイ</t>
    </rPh>
    <rPh sb="12" eb="14">
      <t>イッパン</t>
    </rPh>
    <rPh sb="14" eb="16">
      <t>カイケイ</t>
    </rPh>
    <phoneticPr fontId="2"/>
  </si>
  <si>
    <t>福井県市町総合事務組合（特別会計）</t>
    <rPh sb="0" eb="3">
      <t>フクイケン</t>
    </rPh>
    <rPh sb="3" eb="4">
      <t>シ</t>
    </rPh>
    <rPh sb="4" eb="5">
      <t>マチ</t>
    </rPh>
    <rPh sb="5" eb="7">
      <t>ソウゴウ</t>
    </rPh>
    <rPh sb="7" eb="9">
      <t>ジム</t>
    </rPh>
    <rPh sb="9" eb="11">
      <t>クミアイ</t>
    </rPh>
    <rPh sb="12" eb="14">
      <t>トクベツ</t>
    </rPh>
    <rPh sb="14" eb="16">
      <t>カイケイ</t>
    </rPh>
    <phoneticPr fontId="2"/>
  </si>
  <si>
    <t>福井県自治会館組合</t>
    <rPh sb="0" eb="3">
      <t>フクイケン</t>
    </rPh>
    <rPh sb="3" eb="5">
      <t>ジチ</t>
    </rPh>
    <rPh sb="5" eb="7">
      <t>カイカン</t>
    </rPh>
    <rPh sb="7" eb="9">
      <t>クミアイ</t>
    </rPh>
    <phoneticPr fontId="2"/>
  </si>
  <si>
    <t>-</t>
    <phoneticPr fontId="2"/>
  </si>
  <si>
    <t>-</t>
    <phoneticPr fontId="2"/>
  </si>
  <si>
    <t>-</t>
    <phoneticPr fontId="2"/>
  </si>
  <si>
    <t>-</t>
    <phoneticPr fontId="2"/>
  </si>
  <si>
    <t>公共施設等総合管理基金</t>
    <phoneticPr fontId="2"/>
  </si>
  <si>
    <t>ふるさと応援基金</t>
    <phoneticPr fontId="2"/>
  </si>
  <si>
    <t>教育・文化振興基金</t>
    <phoneticPr fontId="2"/>
  </si>
  <si>
    <t>子育て等福祉基金</t>
    <phoneticPr fontId="5"/>
  </si>
  <si>
    <t>企業立地促進基金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</si>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</sst>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3EE8-4E80-A703-1ECE812E86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41377</c:v>
                </c:pt>
                <c:pt idx="1">
                  <c:v>38775</c:v>
                </c:pt>
                <c:pt idx="2">
                  <c:v>56684</c:v>
                </c:pt>
                <c:pt idx="3">
                  <c:v>86569</c:v>
                </c:pt>
                <c:pt idx="4">
                  <c:v>127822</c:v>
                </c:pt>
              </c:numCache>
            </c:numRef>
          </c:val>
          <c:smooth val="0"/>
          <c:extLst>
            <c:ext xmlns:c16="http://schemas.microsoft.com/office/drawing/2014/chart" uri="{C3380CC4-5D6E-409C-BE32-E72D297353CC}">
              <c16:uniqueId val="{00000001-3EE8-4E80-A703-1ECE812E862E}"/>
            </c:ext>
          </c:extLst>
        </c:ser>
        <c:dLbls>
          <c:showLegendKey val="0"/>
          <c:showVal val="0"/>
          <c:showCatName val="0"/>
          <c:showSerName val="0"/>
          <c:showPercent val="0"/>
          <c:showBubbleSize val="0"/>
        </c:dLbls>
        <c:marker val="1"/>
        <c:smooth val="0"/>
        <c:axId val="408191848"/>
        <c:axId val="408218088"/>
      </c:lineChart>
      <c:catAx>
        <c:axId val="408191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218088"/>
        <c:crosses val="autoZero"/>
        <c:auto val="1"/>
        <c:lblAlgn val="ctr"/>
        <c:lblOffset val="100"/>
        <c:tickLblSkip val="1"/>
        <c:tickMarkSkip val="1"/>
        <c:noMultiLvlLbl val="0"/>
      </c:catAx>
      <c:valAx>
        <c:axId val="4082180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191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8.6999999999999993</c:v>
                </c:pt>
                <c:pt idx="1">
                  <c:v>9.23</c:v>
                </c:pt>
                <c:pt idx="2">
                  <c:v>10.53</c:v>
                </c:pt>
                <c:pt idx="3">
                  <c:v>10.199999999999999</c:v>
                </c:pt>
                <c:pt idx="4">
                  <c:v>9.5500000000000007</c:v>
                </c:pt>
              </c:numCache>
            </c:numRef>
          </c:val>
          <c:extLst>
            <c:ext xmlns:c16="http://schemas.microsoft.com/office/drawing/2014/chart" uri="{C3380CC4-5D6E-409C-BE32-E72D297353CC}">
              <c16:uniqueId val="{00000000-A0F1-4025-95DA-3C5554740E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20.61</c:v>
                </c:pt>
                <c:pt idx="1">
                  <c:v>20.61</c:v>
                </c:pt>
                <c:pt idx="2">
                  <c:v>20.51</c:v>
                </c:pt>
                <c:pt idx="3">
                  <c:v>20.37</c:v>
                </c:pt>
                <c:pt idx="4">
                  <c:v>18.87</c:v>
                </c:pt>
              </c:numCache>
            </c:numRef>
          </c:val>
          <c:extLst>
            <c:ext xmlns:c16="http://schemas.microsoft.com/office/drawing/2014/chart" uri="{C3380CC4-5D6E-409C-BE32-E72D297353CC}">
              <c16:uniqueId val="{00000001-A0F1-4025-95DA-3C5554740E63}"/>
            </c:ext>
          </c:extLst>
        </c:ser>
        <c:dLbls>
          <c:showLegendKey val="0"/>
          <c:showVal val="0"/>
          <c:showCatName val="0"/>
          <c:showSerName val="0"/>
          <c:showPercent val="0"/>
          <c:showBubbleSize val="0"/>
        </c:dLbls>
        <c:gapWidth val="250"/>
        <c:overlap val="100"/>
        <c:axId val="413101872"/>
        <c:axId val="413102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-0.83</c:v>
                </c:pt>
                <c:pt idx="1">
                  <c:v>0.55000000000000004</c:v>
                </c:pt>
                <c:pt idx="2">
                  <c:v>1.37</c:v>
                </c:pt>
                <c:pt idx="3">
                  <c:v>-0.24</c:v>
                </c:pt>
                <c:pt idx="4">
                  <c:v>-0.51</c:v>
                </c:pt>
              </c:numCache>
            </c:numRef>
          </c:val>
          <c:smooth val="0"/>
          <c:extLst>
            <c:ext xmlns:c16="http://schemas.microsoft.com/office/drawing/2014/chart" uri="{C3380CC4-5D6E-409C-BE32-E72D297353CC}">
              <c16:uniqueId val="{00000002-A0F1-4025-95DA-3C5554740E63}"/>
            </c:ext>
          </c:extLst>
        </c:ser>
        <c:dLbls>
          <c:showLegendKey val="0"/>
          <c:showVal val="0"/>
          <c:showCatName val="0"/>
          <c:showSerName val="0"/>
          <c:showPercent val="0"/>
          <c:showBubbleSize val="0"/>
        </c:dLbls>
        <c:marker val="1"/>
        <c:smooth val="0"/>
        <c:axId val="413101872"/>
        <c:axId val="413102256"/>
      </c:lineChart>
      <c:catAx>
        <c:axId val="41310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102256"/>
        <c:crosses val="autoZero"/>
        <c:auto val="1"/>
        <c:lblAlgn val="ctr"/>
        <c:lblOffset val="100"/>
        <c:tickLblSkip val="1"/>
        <c:tickMarkSkip val="1"/>
        <c:noMultiLvlLbl val="0"/>
      </c:catAx>
      <c:valAx>
        <c:axId val="413102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0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04D-46AE-8C1C-B6741029E4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4D-46AE-8C1C-B6741029E483}"/>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4D-46AE-8C1C-B6741029E483}"/>
            </c:ext>
          </c:extLst>
        </c:ser>
        <c:ser>
          <c:idx val="3"/>
          <c:order val="3"/>
          <c:tx>
            <c:strRef>
              <c:f>データシート!$A$30</c:f>
              <c:strCache>
                <c:ptCount val="1"/>
                <c:pt idx="0">
                  <c:v>国民健康保険（事業勘定の部）</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D04D-46AE-8C1C-B6741029E483}"/>
            </c:ext>
          </c:extLst>
        </c:ser>
        <c:ser>
          <c:idx val="4"/>
          <c:order val="4"/>
          <c:tx>
            <c:strRef>
              <c:f>データシート!$A$31</c:f>
              <c:strCache>
                <c:ptCount val="1"/>
                <c:pt idx="0">
                  <c:v>産業団地整備事業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4-D04D-46AE-8C1C-B6741029E483}"/>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0.88</c:v>
                </c:pt>
                <c:pt idx="2">
                  <c:v>#N/A</c:v>
                </c:pt>
                <c:pt idx="3">
                  <c:v>0.56000000000000005</c:v>
                </c:pt>
                <c:pt idx="4">
                  <c:v>#N/A</c:v>
                </c:pt>
                <c:pt idx="5">
                  <c:v>0.78</c:v>
                </c:pt>
                <c:pt idx="6">
                  <c:v>#N/A</c:v>
                </c:pt>
                <c:pt idx="7">
                  <c:v>0.37</c:v>
                </c:pt>
                <c:pt idx="8">
                  <c:v>#N/A</c:v>
                </c:pt>
                <c:pt idx="9">
                  <c:v>0.63</c:v>
                </c:pt>
              </c:numCache>
            </c:numRef>
          </c:val>
          <c:extLst>
            <c:ext xmlns:c16="http://schemas.microsoft.com/office/drawing/2014/chart" uri="{C3380CC4-5D6E-409C-BE32-E72D297353CC}">
              <c16:uniqueId val="{00000005-D04D-46AE-8C1C-B6741029E483}"/>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0.22</c:v>
                </c:pt>
                <c:pt idx="4">
                  <c:v>#N/A</c:v>
                </c:pt>
                <c:pt idx="5">
                  <c:v>1.1399999999999999</c:v>
                </c:pt>
                <c:pt idx="6">
                  <c:v>#N/A</c:v>
                </c:pt>
                <c:pt idx="7">
                  <c:v>1.45</c:v>
                </c:pt>
                <c:pt idx="8">
                  <c:v>#N/A</c:v>
                </c:pt>
                <c:pt idx="9">
                  <c:v>2.33</c:v>
                </c:pt>
              </c:numCache>
            </c:numRef>
          </c:val>
          <c:extLst>
            <c:ext xmlns:c16="http://schemas.microsoft.com/office/drawing/2014/chart" uri="{C3380CC4-5D6E-409C-BE32-E72D297353CC}">
              <c16:uniqueId val="{00000006-D04D-46AE-8C1C-B6741029E483}"/>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8.4600000000000009</c:v>
                </c:pt>
                <c:pt idx="2">
                  <c:v>#N/A</c:v>
                </c:pt>
                <c:pt idx="3">
                  <c:v>7.87</c:v>
                </c:pt>
                <c:pt idx="4">
                  <c:v>#N/A</c:v>
                </c:pt>
                <c:pt idx="5">
                  <c:v>7.52</c:v>
                </c:pt>
                <c:pt idx="6">
                  <c:v>#N/A</c:v>
                </c:pt>
                <c:pt idx="7">
                  <c:v>7.39</c:v>
                </c:pt>
                <c:pt idx="8">
                  <c:v>#N/A</c:v>
                </c:pt>
                <c:pt idx="9">
                  <c:v>7.09</c:v>
                </c:pt>
              </c:numCache>
            </c:numRef>
          </c:val>
          <c:extLst>
            <c:ext xmlns:c16="http://schemas.microsoft.com/office/drawing/2014/chart" uri="{C3380CC4-5D6E-409C-BE32-E72D297353CC}">
              <c16:uniqueId val="{00000007-D04D-46AE-8C1C-B6741029E4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8.6999999999999993</c:v>
                </c:pt>
                <c:pt idx="2">
                  <c:v>#N/A</c:v>
                </c:pt>
                <c:pt idx="3">
                  <c:v>9.2200000000000006</c:v>
                </c:pt>
                <c:pt idx="4">
                  <c:v>#N/A</c:v>
                </c:pt>
                <c:pt idx="5">
                  <c:v>10.53</c:v>
                </c:pt>
                <c:pt idx="6">
                  <c:v>#N/A</c:v>
                </c:pt>
                <c:pt idx="7">
                  <c:v>10.199999999999999</c:v>
                </c:pt>
                <c:pt idx="8">
                  <c:v>#N/A</c:v>
                </c:pt>
                <c:pt idx="9">
                  <c:v>9.5399999999999991</c:v>
                </c:pt>
              </c:numCache>
            </c:numRef>
          </c:val>
          <c:extLst>
            <c:ext xmlns:c16="http://schemas.microsoft.com/office/drawing/2014/chart" uri="{C3380CC4-5D6E-409C-BE32-E72D297353CC}">
              <c16:uniqueId val="{00000008-D04D-46AE-8C1C-B6741029E483}"/>
            </c:ext>
          </c:extLst>
        </c:ser>
        <c:ser>
          <c:idx val="9"/>
          <c:order val="9"/>
          <c:tx>
            <c:strRef>
              <c:f>データシート!$A$36</c:f>
              <c:strCache>
                <c:ptCount val="1"/>
                <c:pt idx="0">
                  <c:v>市立敦賀病院事業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15.89</c:v>
                </c:pt>
                <c:pt idx="2">
                  <c:v>#N/A</c:v>
                </c:pt>
                <c:pt idx="3">
                  <c:v>17.05</c:v>
                </c:pt>
                <c:pt idx="4">
                  <c:v>#N/A</c:v>
                </c:pt>
                <c:pt idx="5">
                  <c:v>17.91</c:v>
                </c:pt>
                <c:pt idx="6">
                  <c:v>#N/A</c:v>
                </c:pt>
                <c:pt idx="7">
                  <c:v>19.760000000000002</c:v>
                </c:pt>
                <c:pt idx="8">
                  <c:v>#N/A</c:v>
                </c:pt>
                <c:pt idx="9">
                  <c:v>23.09</c:v>
                </c:pt>
              </c:numCache>
            </c:numRef>
          </c:val>
          <c:extLst>
            <c:ext xmlns:c16="http://schemas.microsoft.com/office/drawing/2014/chart" uri="{C3380CC4-5D6E-409C-BE32-E72D297353CC}">
              <c16:uniqueId val="{00000009-D04D-46AE-8C1C-B6741029E483}"/>
            </c:ext>
          </c:extLst>
        </c:ser>
        <c:dLbls>
          <c:showLegendKey val="0"/>
          <c:showVal val="0"/>
          <c:showCatName val="0"/>
          <c:showSerName val="0"/>
          <c:showPercent val="0"/>
          <c:showBubbleSize val="0"/>
        </c:dLbls>
        <c:gapWidth val="150"/>
        <c:overlap val="100"/>
        <c:axId val="413424056"/>
        <c:axId val="413424440"/>
      </c:barChart>
      <c:catAx>
        <c:axId val="413424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424440"/>
        <c:crosses val="autoZero"/>
        <c:auto val="1"/>
        <c:lblAlgn val="ctr"/>
        <c:lblOffset val="100"/>
        <c:tickLblSkip val="1"/>
        <c:tickMarkSkip val="1"/>
        <c:noMultiLvlLbl val="0"/>
      </c:catAx>
      <c:valAx>
        <c:axId val="413424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424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2258</c:v>
                </c:pt>
                <c:pt idx="5">
                  <c:v>2317</c:v>
                </c:pt>
                <c:pt idx="8">
                  <c:v>2251</c:v>
                </c:pt>
                <c:pt idx="11">
                  <c:v>2217</c:v>
                </c:pt>
                <c:pt idx="14">
                  <c:v>2206</c:v>
                </c:pt>
              </c:numCache>
            </c:numRef>
          </c:val>
          <c:extLst>
            <c:ext xmlns:c16="http://schemas.microsoft.com/office/drawing/2014/chart" uri="{C3380CC4-5D6E-409C-BE32-E72D297353CC}">
              <c16:uniqueId val="{00000000-8D5C-4B40-9269-5EA57A3BCE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5C-4B40-9269-5EA57A3BCE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5C-4B40-9269-5EA57A3BCE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31</c:v>
                </c:pt>
                <c:pt idx="3">
                  <c:v>75</c:v>
                </c:pt>
                <c:pt idx="6">
                  <c:v>98</c:v>
                </c:pt>
                <c:pt idx="9">
                  <c:v>109</c:v>
                </c:pt>
                <c:pt idx="12">
                  <c:v>114</c:v>
                </c:pt>
              </c:numCache>
            </c:numRef>
          </c:val>
          <c:extLst>
            <c:ext xmlns:c16="http://schemas.microsoft.com/office/drawing/2014/chart" uri="{C3380CC4-5D6E-409C-BE32-E72D297353CC}">
              <c16:uniqueId val="{00000003-8D5C-4B40-9269-5EA57A3BCE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1188</c:v>
                </c:pt>
                <c:pt idx="3">
                  <c:v>1154</c:v>
                </c:pt>
                <c:pt idx="6">
                  <c:v>1130</c:v>
                </c:pt>
                <c:pt idx="9">
                  <c:v>1113</c:v>
                </c:pt>
                <c:pt idx="12">
                  <c:v>1040</c:v>
                </c:pt>
              </c:numCache>
            </c:numRef>
          </c:val>
          <c:extLst>
            <c:ext xmlns:c16="http://schemas.microsoft.com/office/drawing/2014/chart" uri="{C3380CC4-5D6E-409C-BE32-E72D297353CC}">
              <c16:uniqueId val="{00000004-8D5C-4B40-9269-5EA57A3BCE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5C-4B40-9269-5EA57A3BCE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5C-4B40-9269-5EA57A3BCE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1933</c:v>
                </c:pt>
                <c:pt idx="3">
                  <c:v>1909</c:v>
                </c:pt>
                <c:pt idx="6">
                  <c:v>1983</c:v>
                </c:pt>
                <c:pt idx="9">
                  <c:v>1951</c:v>
                </c:pt>
                <c:pt idx="12">
                  <c:v>1797</c:v>
                </c:pt>
              </c:numCache>
            </c:numRef>
          </c:val>
          <c:extLst>
            <c:ext xmlns:c16="http://schemas.microsoft.com/office/drawing/2014/chart" uri="{C3380CC4-5D6E-409C-BE32-E72D297353CC}">
              <c16:uniqueId val="{00000007-8D5C-4B40-9269-5EA57A3BCE48}"/>
            </c:ext>
          </c:extLst>
        </c:ser>
        <c:dLbls>
          <c:showLegendKey val="0"/>
          <c:showVal val="0"/>
          <c:showCatName val="0"/>
          <c:showSerName val="0"/>
          <c:showPercent val="0"/>
          <c:showBubbleSize val="0"/>
        </c:dLbls>
        <c:gapWidth val="100"/>
        <c:overlap val="100"/>
        <c:axId val="406028440"/>
        <c:axId val="406028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894</c:v>
                </c:pt>
                <c:pt idx="2">
                  <c:v>#N/A</c:v>
                </c:pt>
                <c:pt idx="3">
                  <c:v>#N/A</c:v>
                </c:pt>
                <c:pt idx="4">
                  <c:v>821</c:v>
                </c:pt>
                <c:pt idx="5">
                  <c:v>#N/A</c:v>
                </c:pt>
                <c:pt idx="6">
                  <c:v>#N/A</c:v>
                </c:pt>
                <c:pt idx="7">
                  <c:v>960</c:v>
                </c:pt>
                <c:pt idx="8">
                  <c:v>#N/A</c:v>
                </c:pt>
                <c:pt idx="9">
                  <c:v>#N/A</c:v>
                </c:pt>
                <c:pt idx="10">
                  <c:v>956</c:v>
                </c:pt>
                <c:pt idx="11">
                  <c:v>#N/A</c:v>
                </c:pt>
                <c:pt idx="12">
                  <c:v>#N/A</c:v>
                </c:pt>
                <c:pt idx="13">
                  <c:v>745</c:v>
                </c:pt>
                <c:pt idx="14">
                  <c:v>#N/A</c:v>
                </c:pt>
              </c:numCache>
            </c:numRef>
          </c:val>
          <c:smooth val="0"/>
          <c:extLst>
            <c:ext xmlns:c16="http://schemas.microsoft.com/office/drawing/2014/chart" uri="{C3380CC4-5D6E-409C-BE32-E72D297353CC}">
              <c16:uniqueId val="{00000008-8D5C-4B40-9269-5EA57A3BCE48}"/>
            </c:ext>
          </c:extLst>
        </c:ser>
        <c:dLbls>
          <c:showLegendKey val="0"/>
          <c:showVal val="0"/>
          <c:showCatName val="0"/>
          <c:showSerName val="0"/>
          <c:showPercent val="0"/>
          <c:showBubbleSize val="0"/>
        </c:dLbls>
        <c:marker val="1"/>
        <c:smooth val="0"/>
        <c:axId val="406028440"/>
        <c:axId val="406028824"/>
      </c:lineChart>
      <c:catAx>
        <c:axId val="40602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6028824"/>
        <c:crosses val="autoZero"/>
        <c:auto val="1"/>
        <c:lblAlgn val="ctr"/>
        <c:lblOffset val="100"/>
        <c:tickLblSkip val="1"/>
        <c:tickMarkSkip val="1"/>
        <c:noMultiLvlLbl val="0"/>
      </c:catAx>
      <c:valAx>
        <c:axId val="406028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028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22259</c:v>
                </c:pt>
                <c:pt idx="5">
                  <c:v>22550</c:v>
                </c:pt>
                <c:pt idx="8">
                  <c:v>22896</c:v>
                </c:pt>
                <c:pt idx="11">
                  <c:v>23532</c:v>
                </c:pt>
                <c:pt idx="14">
                  <c:v>26168</c:v>
                </c:pt>
              </c:numCache>
            </c:numRef>
          </c:val>
          <c:extLst>
            <c:ext xmlns:c16="http://schemas.microsoft.com/office/drawing/2014/chart" uri="{C3380CC4-5D6E-409C-BE32-E72D297353CC}">
              <c16:uniqueId val="{00000000-71C7-4E12-8823-EB0375F038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5944</c:v>
                </c:pt>
                <c:pt idx="5">
                  <c:v>5561</c:v>
                </c:pt>
                <c:pt idx="8">
                  <c:v>5206</c:v>
                </c:pt>
                <c:pt idx="11">
                  <c:v>4509</c:v>
                </c:pt>
                <c:pt idx="14">
                  <c:v>4038</c:v>
                </c:pt>
              </c:numCache>
            </c:numRef>
          </c:val>
          <c:extLst>
            <c:ext xmlns:c16="http://schemas.microsoft.com/office/drawing/2014/chart" uri="{C3380CC4-5D6E-409C-BE32-E72D297353CC}">
              <c16:uniqueId val="{00000001-71C7-4E12-8823-EB0375F038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7640</c:v>
                </c:pt>
                <c:pt idx="5">
                  <c:v>7732</c:v>
                </c:pt>
                <c:pt idx="8">
                  <c:v>11314</c:v>
                </c:pt>
                <c:pt idx="11">
                  <c:v>12364</c:v>
                </c:pt>
                <c:pt idx="14">
                  <c:v>13312</c:v>
                </c:pt>
              </c:numCache>
            </c:numRef>
          </c:val>
          <c:extLst>
            <c:ext xmlns:c16="http://schemas.microsoft.com/office/drawing/2014/chart" uri="{C3380CC4-5D6E-409C-BE32-E72D297353CC}">
              <c16:uniqueId val="{00000002-71C7-4E12-8823-EB0375F038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C7-4E12-8823-EB0375F038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C7-4E12-8823-EB0375F038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C7-4E12-8823-EB0375F038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3803</c:v>
                </c:pt>
                <c:pt idx="3">
                  <c:v>3565</c:v>
                </c:pt>
                <c:pt idx="6">
                  <c:v>3443</c:v>
                </c:pt>
                <c:pt idx="9">
                  <c:v>3453</c:v>
                </c:pt>
                <c:pt idx="12">
                  <c:v>4102</c:v>
                </c:pt>
              </c:numCache>
            </c:numRef>
          </c:val>
          <c:extLst>
            <c:ext xmlns:c16="http://schemas.microsoft.com/office/drawing/2014/chart" uri="{C3380CC4-5D6E-409C-BE32-E72D297353CC}">
              <c16:uniqueId val="{00000006-71C7-4E12-8823-EB0375F038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629</c:v>
                </c:pt>
                <c:pt idx="3">
                  <c:v>610</c:v>
                </c:pt>
                <c:pt idx="6">
                  <c:v>572</c:v>
                </c:pt>
                <c:pt idx="9">
                  <c:v>523</c:v>
                </c:pt>
                <c:pt idx="12">
                  <c:v>829</c:v>
                </c:pt>
              </c:numCache>
            </c:numRef>
          </c:val>
          <c:extLst>
            <c:ext xmlns:c16="http://schemas.microsoft.com/office/drawing/2014/chart" uri="{C3380CC4-5D6E-409C-BE32-E72D297353CC}">
              <c16:uniqueId val="{00000007-71C7-4E12-8823-EB0375F038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12668</c:v>
                </c:pt>
                <c:pt idx="3">
                  <c:v>12272</c:v>
                </c:pt>
                <c:pt idx="6">
                  <c:v>11025</c:v>
                </c:pt>
                <c:pt idx="9">
                  <c:v>10435</c:v>
                </c:pt>
                <c:pt idx="12">
                  <c:v>9864</c:v>
                </c:pt>
              </c:numCache>
            </c:numRef>
          </c:val>
          <c:extLst>
            <c:ext xmlns:c16="http://schemas.microsoft.com/office/drawing/2014/chart" uri="{C3380CC4-5D6E-409C-BE32-E72D297353CC}">
              <c16:uniqueId val="{00000008-71C7-4E12-8823-EB0375F038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C7-4E12-8823-EB0375F038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20133</c:v>
                </c:pt>
                <c:pt idx="3">
                  <c:v>20261</c:v>
                </c:pt>
                <c:pt idx="6">
                  <c:v>20952</c:v>
                </c:pt>
                <c:pt idx="9">
                  <c:v>22132</c:v>
                </c:pt>
                <c:pt idx="12">
                  <c:v>24884</c:v>
                </c:pt>
              </c:numCache>
            </c:numRef>
          </c:val>
          <c:extLst>
            <c:ext xmlns:c16="http://schemas.microsoft.com/office/drawing/2014/chart" uri="{C3380CC4-5D6E-409C-BE32-E72D297353CC}">
              <c16:uniqueId val="{0000000A-71C7-4E12-8823-EB0375F03807}"/>
            </c:ext>
          </c:extLst>
        </c:ser>
        <c:dLbls>
          <c:showLegendKey val="0"/>
          <c:showVal val="0"/>
          <c:showCatName val="0"/>
          <c:showSerName val="0"/>
          <c:showPercent val="0"/>
          <c:showBubbleSize val="0"/>
        </c:dLbls>
        <c:gapWidth val="100"/>
        <c:overlap val="100"/>
        <c:axId val="417088632"/>
        <c:axId val="416608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1391</c:v>
                </c:pt>
                <c:pt idx="2">
                  <c:v>#N/A</c:v>
                </c:pt>
                <c:pt idx="3">
                  <c:v>#N/A</c:v>
                </c:pt>
                <c:pt idx="4">
                  <c:v>866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C7-4E12-8823-EB0375F03807}"/>
            </c:ext>
          </c:extLst>
        </c:ser>
        <c:dLbls>
          <c:showLegendKey val="0"/>
          <c:showVal val="0"/>
          <c:showCatName val="0"/>
          <c:showSerName val="0"/>
          <c:showPercent val="0"/>
          <c:showBubbleSize val="0"/>
        </c:dLbls>
        <c:marker val="1"/>
        <c:smooth val="0"/>
        <c:axId val="417088632"/>
        <c:axId val="416608888"/>
      </c:lineChart>
      <c:catAx>
        <c:axId val="41708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608888"/>
        <c:crosses val="autoZero"/>
        <c:auto val="1"/>
        <c:lblAlgn val="ctr"/>
        <c:lblOffset val="100"/>
        <c:tickLblSkip val="1"/>
        <c:tickMarkSkip val="1"/>
        <c:noMultiLvlLbl val="0"/>
      </c:catAx>
      <c:valAx>
        <c:axId val="416608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088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3286</c:v>
                </c:pt>
                <c:pt idx="1">
                  <c:v>3287</c:v>
                </c:pt>
                <c:pt idx="2">
                  <c:v>3124</c:v>
                </c:pt>
              </c:numCache>
            </c:numRef>
          </c:val>
          <c:extLst>
            <c:ext xmlns:c16="http://schemas.microsoft.com/office/drawing/2014/chart" uri="{C3380CC4-5D6E-409C-BE32-E72D297353CC}">
              <c16:uniqueId val="{00000000-85BB-4D6C-8263-17594141C1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1578</c:v>
                </c:pt>
                <c:pt idx="1">
                  <c:v>1980</c:v>
                </c:pt>
                <c:pt idx="2">
                  <c:v>1981</c:v>
                </c:pt>
              </c:numCache>
            </c:numRef>
          </c:val>
          <c:extLst>
            <c:ext xmlns:c16="http://schemas.microsoft.com/office/drawing/2014/chart" uri="{C3380CC4-5D6E-409C-BE32-E72D297353CC}">
              <c16:uniqueId val="{00000001-85BB-4D6C-8263-17594141C1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5424</c:v>
                </c:pt>
                <c:pt idx="1">
                  <c:v>7038</c:v>
                </c:pt>
                <c:pt idx="2">
                  <c:v>7561</c:v>
                </c:pt>
              </c:numCache>
            </c:numRef>
          </c:val>
          <c:extLst>
            <c:ext xmlns:c16="http://schemas.microsoft.com/office/drawing/2014/chart" uri="{C3380CC4-5D6E-409C-BE32-E72D297353CC}">
              <c16:uniqueId val="{00000002-85BB-4D6C-8263-17594141C180}"/>
            </c:ext>
          </c:extLst>
        </c:ser>
        <c:dLbls>
          <c:showLegendKey val="0"/>
          <c:showVal val="0"/>
          <c:showCatName val="0"/>
          <c:showSerName val="0"/>
          <c:showPercent val="0"/>
          <c:showBubbleSize val="0"/>
        </c:dLbls>
        <c:gapWidth val="120"/>
        <c:overlap val="100"/>
        <c:axId val="416755328"/>
        <c:axId val="416551248"/>
      </c:barChart>
      <c:catAx>
        <c:axId val="41675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551248"/>
        <c:crosses val="autoZero"/>
        <c:auto val="1"/>
        <c:lblAlgn val="ctr"/>
        <c:lblOffset val="100"/>
        <c:tickLblSkip val="1"/>
        <c:tickMarkSkip val="1"/>
        <c:noMultiLvlLbl val="0"/>
      </c:catAx>
      <c:valAx>
        <c:axId val="416551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75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繰上償還分について控除したことにより、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より改善している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今後は、大規模プロジェクトの進捗に伴い、元利償還金等の増加が見込まれるため、単独債及び借換債の発行抑制等による後年度公債費負担の軽減に努める。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満期一括償還地方債の財源として積み立てた減債基金はない。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したが、大規模プロジェクトの進捗による将来負担額の増加により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充当可能財源等の主な増加要因としては、ふるさと納税寄付額の増加に伴い、基金への積立額が増加したことにより、充当可能基金が増加したことが挙げられる。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また、将来負担額の主な増加要因として、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庁舎整備や小中一貫校整備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により地方債が増加したことが挙げられる。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今後の大規模プロジェクトの進捗に伴い、地方債残高の増加が見込まれるため、単独債及び借換債の発行抑制等による後年度公債費負担の軽減に努める。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年度末残高と比較して、約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億円の増加となっている。主な要因としては、ふるさと納税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額の増加に伴い、基金への積立が増加したことが挙げられる。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大規模プロジェクトや単独債の抑制に対しては公共施設等総合管理基金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や子育て等福祉基金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、借換債に対しては減債基金、その他ふるさと納税に伴う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基金を寄附の目的に合わせて繰り入れ、なお不足が生じる場合は財政調整基金から繰入を行う。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公共施設等総合管理基金については、大規模プロジェクトや単独債の抑制に対して繰入を行う。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まちづくりに必要な施策を推進する事業に対して繰入を行う。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教育・文化振興基金については、教育の充実及び文化の振興に資する事業に対して繰入を行う。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子育て等福祉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基金については、</a:t>
          </a:r>
          <a:r>
            <a:rPr lang="ja-JP" altLang="en-US" sz="1300">
              <a:effectLst/>
              <a:latin typeface="ＭＳ Ｐゴシック" panose="020B0600070205080204" pitchFamily="50" charset="-128"/>
              <a:ea typeface="ＭＳ Ｐゴシック" panose="020B0600070205080204" pitchFamily="50" charset="-128"/>
            </a:rPr>
            <a:t>福祉の向上及び子育て支援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に関する事業に対して繰入を行う。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企業立地促進基金については、企業立地の促進に関する事業に対して繰入を行う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令和元年度末残高と比較して、約５．２億円の増加となっている。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新市庁舎整備の建設債である市町村役場機能緊急保全事業債の充当残部分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の公共施設等総合管理基金の取崩を行ったが、ふるさと納税寄附金を原資としたふるさと応援基金に積立を行ったことから、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積立を行っていく。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一般廃棄物最終処分場及び新清掃センター建設事業の財源として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、公共施設等総合管理基金を活用していく。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令和２年度は、新型コロナウイルス感染症対策経費にかかる一般財源負担の増加により、約１．６億円の繰入を行ったため。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、減債基金、ふるさと納税に伴う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を繰り入れたうえで、なお不足が生じる場合は財政調整基金から繰入を行っていく。また繰入を行った分について、標準財政規模の２０％を目安に計画的に積立を行っていく。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年度は利子分の積立のみを行っており、ほぼ横ばいとなっている。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借換債の発行を抑制するため、減債基金の繰入を予定している。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64,970
63,984
251.41
47,114,225
44,627,785
1,581,014
16,556,231
24,884,425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電力事業者等からの固定資産税収入の割合が大きく、昭和６３年の原子力発電所への固定資産税の課税開始から財政力指数が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を超え不交付団体となっていたが、減価償却による税収入の減少などにより、財政力指数が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を下回り、平成２２年度から地方交付税の交付団体となっている。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全国平均や類似団体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平均は上回っているが、日本原電敦賀１号機やもんじゅの廃炉決定による税収の減少傾向の影響等により、今後も指数の低下が見込まれる。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健全な財政運営を維持するため、徹底した事業コストの削減、市税等の最大限の徴収努力に加え、企業誘致等による産業の複軸化を進めている。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37042</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235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128058</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77258</xdr:rowOff>
    </xdr:from>
    <xdr:to>
      <xdr:col>7</xdr:col>
      <xdr:colOff>31750</xdr:colOff>
      <xdr:row>39</xdr:row>
      <xdr:rowOff>7408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17585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本年度の経常収支比率は前年度と比較して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ポイント悪化したことにより、全国平均、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福井県平均より低い水準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悪化の要因としては、地方交付税等の増加により経常一般財源等総額は増加したものの、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より経常経費が増加し、一般財源等総額の増加額を上回ったことによる。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老朽化が進む公共施設等の維持管理経費や社会保障関係経費など、経常経費の増加傾向は続くと考えられるため、公共施設等総合管理計画等に基づく取組を通じて経常経費の削減に努め、現在水準の維持・改善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132927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858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61</xdr:row>
      <xdr:rowOff>167640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858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456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人件費、物件費等の人口１人当たりの金額が全国平均、類似団体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平均を上回っているのは、主に物件費及び維持補修費が要因となっている。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新柄コロナウイルス感染症対策として各種事業を実施したことにより、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が大きく増加し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今後も行政改革の推進に積極的に取り組み、人件費・物件費等コスト縮減を図る方針である。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131781</xdr:rowOff>
    </xdr:from>
    <xdr:to>
      <xdr:col>23</xdr:col>
      <xdr:colOff>133350</xdr:colOff>
      <xdr:row>88</xdr:row>
      <xdr:rowOff>57412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2131"/>
          <a:ext cx="838200" cy="7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98965</xdr:rowOff>
    </xdr:from>
    <xdr:to>
      <xdr:col>19</xdr:col>
      <xdr:colOff>133350</xdr:colOff>
      <xdr:row>83</xdr:row>
      <xdr:rowOff>131781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29315"/>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98965</xdr:rowOff>
    </xdr:from>
    <xdr:to>
      <xdr:col>15</xdr:col>
      <xdr:colOff>82550</xdr:colOff>
      <xdr:row>83</xdr:row>
      <xdr:rowOff>142898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329315"/>
          <a:ext cx="889000" cy="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24507</xdr:rowOff>
    </xdr:from>
    <xdr:to>
      <xdr:col>11</xdr:col>
      <xdr:colOff>31750</xdr:colOff>
      <xdr:row>83</xdr:row>
      <xdr:rowOff>142898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54857"/>
          <a:ext cx="889000" cy="1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6612</xdr:rowOff>
    </xdr:from>
    <xdr:to>
      <xdr:col>23</xdr:col>
      <xdr:colOff>184150</xdr:colOff>
      <xdr:row>88</xdr:row>
      <xdr:rowOff>108212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150139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6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80981</xdr:rowOff>
    </xdr:from>
    <xdr:to>
      <xdr:col>19</xdr:col>
      <xdr:colOff>184150</xdr:colOff>
      <xdr:row>84</xdr:row>
      <xdr:rowOff>11131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167358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9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48165</xdr:rowOff>
    </xdr:from>
    <xdr:to>
      <xdr:col>15</xdr:col>
      <xdr:colOff>133350</xdr:colOff>
      <xdr:row>83</xdr:row>
      <xdr:rowOff>149765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134542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6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92098</xdr:rowOff>
    </xdr:from>
    <xdr:to>
      <xdr:col>11</xdr:col>
      <xdr:colOff>82550</xdr:colOff>
      <xdr:row>84</xdr:row>
      <xdr:rowOff>22248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2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7025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0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145157</xdr:rowOff>
    </xdr:from>
    <xdr:to>
      <xdr:col>7</xdr:col>
      <xdr:colOff>31750</xdr:colOff>
      <xdr:row>83</xdr:row>
      <xdr:rowOff>75307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60084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国家公務員と同様の給与水準に合わせるため、平成２５年度において給与減額支給措置を行った結果、ラスパイレス指数が１００を下回っている。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また、これまでの給与体系の見直しにより、類似団体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平均を下回っていることから、今後も引き続き、職務・職責に応じた給与体系を継続する。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567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15421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5670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85271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290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園に勤務する職員が多いことが、類似団体内平均を上回っている主な原因の一つとなっている。本市の定員管理の適正化の計画に基づく職員数目標は既に達成しているが、引き続き定数管理を行うとともに、民間活力の導入等により、人件費の適正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118851</xdr:rowOff>
    </xdr:from>
    <xdr:to>
      <xdr:col>81</xdr:col>
      <xdr:colOff>44450</xdr:colOff>
      <xdr:row>62</xdr:row>
      <xdr:rowOff>128905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4875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58526</xdr:rowOff>
    </xdr:from>
    <xdr:to>
      <xdr:col>77</xdr:col>
      <xdr:colOff>44450</xdr:colOff>
      <xdr:row>62</xdr:row>
      <xdr:rowOff>118851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8842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46461</xdr:rowOff>
    </xdr:from>
    <xdr:to>
      <xdr:col>72</xdr:col>
      <xdr:colOff>203200</xdr:colOff>
      <xdr:row>62</xdr:row>
      <xdr:rowOff>58526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763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46461</xdr:rowOff>
    </xdr:from>
    <xdr:to>
      <xdr:col>68</xdr:col>
      <xdr:colOff>152400</xdr:colOff>
      <xdr:row>62</xdr:row>
      <xdr:rowOff>64558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7636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154428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7726</xdr:rowOff>
    </xdr:from>
    <xdr:to>
      <xdr:col>73</xdr:col>
      <xdr:colOff>44450</xdr:colOff>
      <xdr:row>62</xdr:row>
      <xdr:rowOff>109326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167111</xdr:rowOff>
    </xdr:from>
    <xdr:to>
      <xdr:col>68</xdr:col>
      <xdr:colOff>203200</xdr:colOff>
      <xdr:row>62</xdr:row>
      <xdr:rowOff>97261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100135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実質公債費比率は３カ年平均の数値であり、前年度から０．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単年度での数値では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後は一般廃棄物最終処分場及び新清掃センター、北陸新幹線関連整備等の大規模プロジェクトによる公債費負担の増加が見込まれており、数値が悪化することが見込まれる。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今後も健全化判断比率に配慮しつつ、単独債及び借換債の発行抑制を行い、適正化を図る。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68156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734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60113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140546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前年度同様「－」となっているが、今後の一般廃棄物最終処分場</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及び新清掃センター、北陸新幹線関連整備</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154456</xdr:rowOff>
    </xdr:from>
    <xdr:to>
      <xdr:col>68</xdr:col>
      <xdr:colOff>152400</xdr:colOff>
      <xdr:row>14</xdr:row>
      <xdr:rowOff>25521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83306"/>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143587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11205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103656</xdr:rowOff>
    </xdr:from>
    <xdr:to>
      <xdr:col>68</xdr:col>
      <xdr:colOff>203200</xdr:colOff>
      <xdr:row>14</xdr:row>
      <xdr:rowOff>33806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43983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10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146171</xdr:rowOff>
    </xdr:from>
    <xdr:to>
      <xdr:col>64</xdr:col>
      <xdr:colOff>152400</xdr:colOff>
      <xdr:row>14</xdr:row>
      <xdr:rowOff>76321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86498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14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64,970
63,984
251.41
47,114,225
44,627,785
1,581,014
16,556,231
24,884,425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令和元年度までは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平均と比較して良好な数値であ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会計年度任用職員制度適用により、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人件費総額は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すると依然として良好な数値である。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引き続き定数管理を行うとともに、民間活力の導入等により、人件費の適正化を図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平均を上回っているのは、本市は多くの公共施設を保有しており、施設の管理経費や指定管理料等が多額であることが要因である。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会計年度任用職員制度適用により、前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した。今後は、指定管理料の見直し及び委託料と人件費とのバランス等を含め経費の圧縮を進めていく。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18</xdr:row>
      <xdr:rowOff>44704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4792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44704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85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170434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143002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21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平均と比較して良好な数値であ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児童扶養手当支給費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高齢化の進展や障害者サービスの充実等により増加傾向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る見込みである。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28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97065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97065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4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同水準と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これは、降雪により道路除雪費が大幅に増加したことが理由であると考えられる。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国民健康保険税の改定、徴収率の向上など受益者負担を適正化することで繰出金の抑制等を図っていく。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67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61</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171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57150</xdr:rowOff>
    </xdr:from>
    <xdr:to>
      <xdr:col>69</xdr:col>
      <xdr:colOff>92075</xdr:colOff>
      <xdr:row>61</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515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69850</xdr:rowOff>
    </xdr:from>
    <xdr:to>
      <xdr:col>69</xdr:col>
      <xdr:colOff>142875</xdr:colOff>
      <xdr:row>62</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補助費等に係る経常収支比率が全国平均、類似団体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のは、主に病院事業会計への繰出金及び公立大学法人への運営費交付金があることが要因と考えられる。本市特有の要因である病院事業会計繰出金が約１０．８億円、公立大学法人運営費交付金が約４．３億円であるため、これらを除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適正な水準と考えられる。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923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96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4093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公債費に係る経常収支比率は、過去からの起債抑制方針により、全国平均、類似団体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平均と比較して良好な値である。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市庁舎整備や北陸新幹線整備、一般廃棄物最終処分場等の大規模プロジェクトに係る市債の発行により、悪化していくと見込まれるため、単独債及び借換債の発行抑制等による後年度公債費負担の軽減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47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72137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886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72137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67563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して公債費以外の経常収支比率が高いのは、本市が多くの公共施設を保有しており、施設の管理経費等が多額であることや、病院事業会計への繰出金及び公立大学法人への運営費交付金があることが要因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年度は会計年度任用職員制度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により物件費は減少したが、それ以上に人件費が増加して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おり、全体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では前年度比１．７ポイントの悪化となった。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今後は行政改革の推進や公共施設等総合管理計画等に基づく取組等を通じて物件費や人件費等のコスト縮減を図る。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281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503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37846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32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119142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34093</xdr:rowOff>
    </xdr:from>
    <xdr:to>
      <xdr:col>29</xdr:col>
      <xdr:colOff>127000</xdr:colOff>
      <xdr:row>14</xdr:row>
      <xdr:rowOff>101416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2018"/>
          <a:ext cx="6477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101416</xdr:rowOff>
    </xdr:from>
    <xdr:to>
      <xdr:col>26</xdr:col>
      <xdr:colOff>50800</xdr:colOff>
      <xdr:row>14</xdr:row>
      <xdr:rowOff>155708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9341"/>
          <a:ext cx="698500" cy="54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155708</xdr:rowOff>
    </xdr:from>
    <xdr:to>
      <xdr:col>22</xdr:col>
      <xdr:colOff>114300</xdr:colOff>
      <xdr:row>15</xdr:row>
      <xdr:rowOff>20796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03633"/>
          <a:ext cx="698500" cy="36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20796</xdr:rowOff>
    </xdr:from>
    <xdr:to>
      <xdr:col>18</xdr:col>
      <xdr:colOff>177800</xdr:colOff>
      <xdr:row>15</xdr:row>
      <xdr:rowOff>72688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40171"/>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154743</xdr:rowOff>
    </xdr:from>
    <xdr:to>
      <xdr:col>29</xdr:col>
      <xdr:colOff>177800</xdr:colOff>
      <xdr:row>14</xdr:row>
      <xdr:rowOff>84893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171270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50616</xdr:rowOff>
    </xdr:from>
    <xdr:to>
      <xdr:col>26</xdr:col>
      <xdr:colOff>101600</xdr:colOff>
      <xdr:row>14</xdr:row>
      <xdr:rowOff>152216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162393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7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104908</xdr:rowOff>
    </xdr:from>
    <xdr:to>
      <xdr:col>22</xdr:col>
      <xdr:colOff>165100</xdr:colOff>
      <xdr:row>15</xdr:row>
      <xdr:rowOff>35058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2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45235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141446</xdr:rowOff>
    </xdr:from>
    <xdr:to>
      <xdr:col>19</xdr:col>
      <xdr:colOff>38100</xdr:colOff>
      <xdr:row>15</xdr:row>
      <xdr:rowOff>71596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81773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21888</xdr:rowOff>
    </xdr:from>
    <xdr:to>
      <xdr:col>15</xdr:col>
      <xdr:colOff>101600</xdr:colOff>
      <xdr:row>15</xdr:row>
      <xdr:rowOff>123488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133665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197703</xdr:rowOff>
    </xdr:from>
    <xdr:to>
      <xdr:col>29</xdr:col>
      <xdr:colOff>127000</xdr:colOff>
      <xdr:row>35</xdr:row>
      <xdr:rowOff>299560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8053"/>
          <a:ext cx="647700" cy="10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197703</xdr:rowOff>
    </xdr:from>
    <xdr:to>
      <xdr:col>26</xdr:col>
      <xdr:colOff>50800</xdr:colOff>
      <xdr:row>35</xdr:row>
      <xdr:rowOff>198650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08053"/>
          <a:ext cx="6985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198650</xdr:rowOff>
    </xdr:from>
    <xdr:to>
      <xdr:col>22</xdr:col>
      <xdr:colOff>114300</xdr:colOff>
      <xdr:row>35</xdr:row>
      <xdr:rowOff>271214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09000"/>
          <a:ext cx="698500" cy="72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237348</xdr:rowOff>
    </xdr:from>
    <xdr:to>
      <xdr:col>18</xdr:col>
      <xdr:colOff>177800</xdr:colOff>
      <xdr:row>35</xdr:row>
      <xdr:rowOff>271214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7698"/>
          <a:ext cx="698500" cy="33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248760</xdr:rowOff>
    </xdr:from>
    <xdr:to>
      <xdr:col>29</xdr:col>
      <xdr:colOff>177800</xdr:colOff>
      <xdr:row>36</xdr:row>
      <xdr:rowOff>7460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220837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146903</xdr:rowOff>
    </xdr:from>
    <xdr:to>
      <xdr:col>26</xdr:col>
      <xdr:colOff>101600</xdr:colOff>
      <xdr:row>35</xdr:row>
      <xdr:rowOff>248503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258680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147850</xdr:rowOff>
    </xdr:from>
    <xdr:to>
      <xdr:col>22</xdr:col>
      <xdr:colOff>165100</xdr:colOff>
      <xdr:row>35</xdr:row>
      <xdr:rowOff>249450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259627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220414</xdr:rowOff>
    </xdr:from>
    <xdr:to>
      <xdr:col>19</xdr:col>
      <xdr:colOff>38100</xdr:colOff>
      <xdr:row>35</xdr:row>
      <xdr:rowOff>322014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332191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9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186548</xdr:rowOff>
    </xdr:from>
    <xdr:to>
      <xdr:col>15</xdr:col>
      <xdr:colOff>101600</xdr:colOff>
      <xdr:row>35</xdr:row>
      <xdr:rowOff>288148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298325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64,970
63,984
251.41
47,114,225
44,627,785
1,581,014
16,556,231
24,884,425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146844</xdr:rowOff>
    </xdr:from>
    <xdr:to>
      <xdr:col>24</xdr:col>
      <xdr:colOff>63500</xdr:colOff>
      <xdr:row>37</xdr:row>
      <xdr:rowOff>43936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7594"/>
          <a:ext cx="8382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43936</xdr:rowOff>
    </xdr:from>
    <xdr:to>
      <xdr:col>19</xdr:col>
      <xdr:colOff>177800</xdr:colOff>
      <xdr:row>37</xdr:row>
      <xdr:rowOff>47955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7586"/>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41707</xdr:rowOff>
    </xdr:from>
    <xdr:to>
      <xdr:col>15</xdr:col>
      <xdr:colOff>50800</xdr:colOff>
      <xdr:row>37</xdr:row>
      <xdr:rowOff>47955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8535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41707</xdr:rowOff>
    </xdr:from>
    <xdr:to>
      <xdr:col>10</xdr:col>
      <xdr:colOff>114300</xdr:colOff>
      <xdr:row>37</xdr:row>
      <xdr:rowOff>61309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5357"/>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96044</xdr:rowOff>
    </xdr:from>
    <xdr:to>
      <xdr:col>24</xdr:col>
      <xdr:colOff>114300</xdr:colOff>
      <xdr:row>36</xdr:row>
      <xdr:rowOff>26194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118921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164586</xdr:rowOff>
    </xdr:from>
    <xdr:to>
      <xdr:col>20</xdr:col>
      <xdr:colOff>38100</xdr:colOff>
      <xdr:row>37</xdr:row>
      <xdr:rowOff>94736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111263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168605</xdr:rowOff>
    </xdr:from>
    <xdr:to>
      <xdr:col>15</xdr:col>
      <xdr:colOff>101600</xdr:colOff>
      <xdr:row>37</xdr:row>
      <xdr:rowOff>98755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115282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162357</xdr:rowOff>
    </xdr:from>
    <xdr:to>
      <xdr:col>10</xdr:col>
      <xdr:colOff>165100</xdr:colOff>
      <xdr:row>37</xdr:row>
      <xdr:rowOff>92507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109034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10509</xdr:rowOff>
    </xdr:from>
    <xdr:to>
      <xdr:col>6</xdr:col>
      <xdr:colOff>38100</xdr:colOff>
      <xdr:row>37</xdr:row>
      <xdr:rowOff>112109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103236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77704</xdr:rowOff>
    </xdr:from>
    <xdr:to>
      <xdr:col>24</xdr:col>
      <xdr:colOff>63500</xdr:colOff>
      <xdr:row>54</xdr:row>
      <xdr:rowOff>51323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650204"/>
          <a:ext cx="838200" cy="65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51323</xdr:rowOff>
    </xdr:from>
    <xdr:to>
      <xdr:col>19</xdr:col>
      <xdr:colOff>177800</xdr:colOff>
      <xdr:row>54</xdr:row>
      <xdr:rowOff>60970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09623"/>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60970</xdr:rowOff>
    </xdr:from>
    <xdr:to>
      <xdr:col>15</xdr:col>
      <xdr:colOff>50800</xdr:colOff>
      <xdr:row>54</xdr:row>
      <xdr:rowOff>76812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19270"/>
          <a:ext cx="8890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76812</xdr:rowOff>
    </xdr:from>
    <xdr:to>
      <xdr:col>10</xdr:col>
      <xdr:colOff>114300</xdr:colOff>
      <xdr:row>55</xdr:row>
      <xdr:rowOff>5992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35112"/>
          <a:ext cx="889000" cy="10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26904</xdr:rowOff>
    </xdr:from>
    <xdr:to>
      <xdr:col>24</xdr:col>
      <xdr:colOff>114300</xdr:colOff>
      <xdr:row>50</xdr:row>
      <xdr:rowOff>128504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5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151381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5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523</xdr:rowOff>
    </xdr:from>
    <xdr:to>
      <xdr:col>20</xdr:col>
      <xdr:colOff>38100</xdr:colOff>
      <xdr:row>54</xdr:row>
      <xdr:rowOff>102123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118650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3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10170</xdr:rowOff>
    </xdr:from>
    <xdr:to>
      <xdr:col>15</xdr:col>
      <xdr:colOff>101600</xdr:colOff>
      <xdr:row>54</xdr:row>
      <xdr:rowOff>111770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128297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0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26012</xdr:rowOff>
    </xdr:from>
    <xdr:to>
      <xdr:col>10</xdr:col>
      <xdr:colOff>165100</xdr:colOff>
      <xdr:row>54</xdr:row>
      <xdr:rowOff>127612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144139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126642</xdr:rowOff>
    </xdr:from>
    <xdr:to>
      <xdr:col>6</xdr:col>
      <xdr:colOff>38100</xdr:colOff>
      <xdr:row>55</xdr:row>
      <xdr:rowOff>56792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73319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16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137185</xdr:rowOff>
    </xdr:from>
    <xdr:to>
      <xdr:col>24</xdr:col>
      <xdr:colOff>63500</xdr:colOff>
      <xdr:row>77</xdr:row>
      <xdr:rowOff>50637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67385"/>
          <a:ext cx="8382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46889</xdr:rowOff>
    </xdr:from>
    <xdr:to>
      <xdr:col>19</xdr:col>
      <xdr:colOff>177800</xdr:colOff>
      <xdr:row>77</xdr:row>
      <xdr:rowOff>50637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48539"/>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20873</xdr:rowOff>
    </xdr:from>
    <xdr:to>
      <xdr:col>15</xdr:col>
      <xdr:colOff>50800</xdr:colOff>
      <xdr:row>77</xdr:row>
      <xdr:rowOff>46889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51073"/>
          <a:ext cx="889000" cy="19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20873</xdr:rowOff>
    </xdr:from>
    <xdr:to>
      <xdr:col>10</xdr:col>
      <xdr:colOff>114300</xdr:colOff>
      <xdr:row>76</xdr:row>
      <xdr:rowOff>78663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51073"/>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86385</xdr:rowOff>
    </xdr:from>
    <xdr:to>
      <xdr:col>24</xdr:col>
      <xdr:colOff>114300</xdr:colOff>
      <xdr:row>77</xdr:row>
      <xdr:rowOff>16535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109262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171287</xdr:rowOff>
    </xdr:from>
    <xdr:to>
      <xdr:col>20</xdr:col>
      <xdr:colOff>38100</xdr:colOff>
      <xdr:row>77</xdr:row>
      <xdr:rowOff>101437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117964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9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167539</xdr:rowOff>
    </xdr:from>
    <xdr:to>
      <xdr:col>15</xdr:col>
      <xdr:colOff>101600</xdr:colOff>
      <xdr:row>77</xdr:row>
      <xdr:rowOff>97689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114216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9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141524</xdr:rowOff>
    </xdr:from>
    <xdr:to>
      <xdr:col>10</xdr:col>
      <xdr:colOff>165100</xdr:colOff>
      <xdr:row>76</xdr:row>
      <xdr:rowOff>71673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002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88201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7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27863</xdr:rowOff>
    </xdr:from>
    <xdr:to>
      <xdr:col>6</xdr:col>
      <xdr:colOff>38100</xdr:colOff>
      <xdr:row>76</xdr:row>
      <xdr:rowOff>129463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145990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19341</xdr:rowOff>
    </xdr:from>
    <xdr:to>
      <xdr:col>24</xdr:col>
      <xdr:colOff>63500</xdr:colOff>
      <xdr:row>97</xdr:row>
      <xdr:rowOff>34556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49991"/>
          <a:ext cx="8382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34556</xdr:rowOff>
    </xdr:from>
    <xdr:to>
      <xdr:col>19</xdr:col>
      <xdr:colOff>177800</xdr:colOff>
      <xdr:row>97</xdr:row>
      <xdr:rowOff>66700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65206"/>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66700</xdr:rowOff>
    </xdr:from>
    <xdr:to>
      <xdr:col>15</xdr:col>
      <xdr:colOff>50800</xdr:colOff>
      <xdr:row>97</xdr:row>
      <xdr:rowOff>104496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97350"/>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104496</xdr:rowOff>
    </xdr:from>
    <xdr:to>
      <xdr:col>10</xdr:col>
      <xdr:colOff>114300</xdr:colOff>
      <xdr:row>97</xdr:row>
      <xdr:rowOff>115697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3514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139991</xdr:rowOff>
    </xdr:from>
    <xdr:to>
      <xdr:col>24</xdr:col>
      <xdr:colOff>114300</xdr:colOff>
      <xdr:row>97</xdr:row>
      <xdr:rowOff>70141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118418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155206</xdr:rowOff>
    </xdr:from>
    <xdr:to>
      <xdr:col>20</xdr:col>
      <xdr:colOff>38100</xdr:colOff>
      <xdr:row>97</xdr:row>
      <xdr:rowOff>85356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76483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0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15900</xdr:rowOff>
    </xdr:from>
    <xdr:to>
      <xdr:col>15</xdr:col>
      <xdr:colOff>101600</xdr:colOff>
      <xdr:row>97</xdr:row>
      <xdr:rowOff>117500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108627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53696</xdr:rowOff>
    </xdr:from>
    <xdr:to>
      <xdr:col>10</xdr:col>
      <xdr:colOff>165100</xdr:colOff>
      <xdr:row>97</xdr:row>
      <xdr:rowOff>155296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146423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64897</xdr:rowOff>
    </xdr:from>
    <xdr:to>
      <xdr:col>6</xdr:col>
      <xdr:colOff>38100</xdr:colOff>
      <xdr:row>97</xdr:row>
      <xdr:rowOff>166497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157624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136157</xdr:rowOff>
    </xdr:from>
    <xdr:to>
      <xdr:col>55</xdr:col>
      <xdr:colOff>0</xdr:colOff>
      <xdr:row>36</xdr:row>
      <xdr:rowOff>152493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794007"/>
          <a:ext cx="838200" cy="53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117197</xdr:rowOff>
    </xdr:from>
    <xdr:to>
      <xdr:col>50</xdr:col>
      <xdr:colOff>114300</xdr:colOff>
      <xdr:row>36</xdr:row>
      <xdr:rowOff>152493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289397"/>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117197</xdr:rowOff>
    </xdr:from>
    <xdr:to>
      <xdr:col>45</xdr:col>
      <xdr:colOff>177800</xdr:colOff>
      <xdr:row>37</xdr:row>
      <xdr:rowOff>75953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289397"/>
          <a:ext cx="889000" cy="1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73237</xdr:rowOff>
    </xdr:from>
    <xdr:to>
      <xdr:col>41</xdr:col>
      <xdr:colOff>50800</xdr:colOff>
      <xdr:row>37</xdr:row>
      <xdr:rowOff>75953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416887"/>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85357</xdr:rowOff>
    </xdr:from>
    <xdr:to>
      <xdr:col>55</xdr:col>
      <xdr:colOff>50800</xdr:colOff>
      <xdr:row>34</xdr:row>
      <xdr:rowOff>15507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7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108234</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59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101693</xdr:rowOff>
    </xdr:from>
    <xdr:to>
      <xdr:col>50</xdr:col>
      <xdr:colOff>165100</xdr:colOff>
      <xdr:row>37</xdr:row>
      <xdr:rowOff>31843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48370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0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66397</xdr:rowOff>
    </xdr:from>
    <xdr:to>
      <xdr:col>46</xdr:col>
      <xdr:colOff>38100</xdr:colOff>
      <xdr:row>36</xdr:row>
      <xdr:rowOff>167997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13074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0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25153</xdr:rowOff>
    </xdr:from>
    <xdr:to>
      <xdr:col>41</xdr:col>
      <xdr:colOff>101600</xdr:colOff>
      <xdr:row>37</xdr:row>
      <xdr:rowOff>126753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143280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22437</xdr:rowOff>
    </xdr:from>
    <xdr:to>
      <xdr:col>36</xdr:col>
      <xdr:colOff>165100</xdr:colOff>
      <xdr:row>37</xdr:row>
      <xdr:rowOff>124037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140564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4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135610</xdr:rowOff>
    </xdr:from>
    <xdr:to>
      <xdr:col>55</xdr:col>
      <xdr:colOff>0</xdr:colOff>
      <xdr:row>52</xdr:row>
      <xdr:rowOff>145174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8536660"/>
          <a:ext cx="838200" cy="5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145174</xdr:rowOff>
    </xdr:from>
    <xdr:to>
      <xdr:col>50</xdr:col>
      <xdr:colOff>114300</xdr:colOff>
      <xdr:row>55</xdr:row>
      <xdr:rowOff>10363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060574"/>
          <a:ext cx="889000" cy="37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10363</xdr:rowOff>
    </xdr:from>
    <xdr:to>
      <xdr:col>45</xdr:col>
      <xdr:colOff>177800</xdr:colOff>
      <xdr:row>56</xdr:row>
      <xdr:rowOff>66357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440113"/>
          <a:ext cx="889000" cy="2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33312</xdr:rowOff>
    </xdr:from>
    <xdr:to>
      <xdr:col>41</xdr:col>
      <xdr:colOff>50800</xdr:colOff>
      <xdr:row>56</xdr:row>
      <xdr:rowOff>66357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34512"/>
          <a:ext cx="889000" cy="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84810</xdr:rowOff>
    </xdr:from>
    <xdr:to>
      <xdr:col>55</xdr:col>
      <xdr:colOff>50800</xdr:colOff>
      <xdr:row>50</xdr:row>
      <xdr:rowOff>14960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4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37837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43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94374</xdr:rowOff>
    </xdr:from>
    <xdr:to>
      <xdr:col>50</xdr:col>
      <xdr:colOff>165100</xdr:colOff>
      <xdr:row>53</xdr:row>
      <xdr:rowOff>24524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41051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8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131013</xdr:rowOff>
    </xdr:from>
    <xdr:to>
      <xdr:col>46</xdr:col>
      <xdr:colOff>38100</xdr:colOff>
      <xdr:row>55</xdr:row>
      <xdr:rowOff>61163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3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77690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1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15557</xdr:rowOff>
    </xdr:from>
    <xdr:to>
      <xdr:col>41</xdr:col>
      <xdr:colOff>101600</xdr:colOff>
      <xdr:row>56</xdr:row>
      <xdr:rowOff>117157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108284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153962</xdr:rowOff>
    </xdr:from>
    <xdr:to>
      <xdr:col>36</xdr:col>
      <xdr:colOff>165100</xdr:colOff>
      <xdr:row>56</xdr:row>
      <xdr:rowOff>84112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75239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93656</xdr:rowOff>
    </xdr:from>
    <xdr:to>
      <xdr:col>55</xdr:col>
      <xdr:colOff>0</xdr:colOff>
      <xdr:row>74</xdr:row>
      <xdr:rowOff>162541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438056"/>
          <a:ext cx="838200" cy="4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162541</xdr:rowOff>
    </xdr:from>
    <xdr:to>
      <xdr:col>50</xdr:col>
      <xdr:colOff>114300</xdr:colOff>
      <xdr:row>76</xdr:row>
      <xdr:rowOff>82455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849841"/>
          <a:ext cx="889000" cy="2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82455</xdr:rowOff>
    </xdr:from>
    <xdr:to>
      <xdr:col>45</xdr:col>
      <xdr:colOff>177800</xdr:colOff>
      <xdr:row>79</xdr:row>
      <xdr:rowOff>6922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12655"/>
          <a:ext cx="889000" cy="4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46298</xdr:rowOff>
    </xdr:from>
    <xdr:to>
      <xdr:col>41</xdr:col>
      <xdr:colOff>50800</xdr:colOff>
      <xdr:row>79</xdr:row>
      <xdr:rowOff>6922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47948"/>
          <a:ext cx="889000" cy="3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42856</xdr:rowOff>
    </xdr:from>
    <xdr:to>
      <xdr:col>55</xdr:col>
      <xdr:colOff>50800</xdr:colOff>
      <xdr:row>72</xdr:row>
      <xdr:rowOff>144456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65733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23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111741</xdr:rowOff>
    </xdr:from>
    <xdr:to>
      <xdr:col>50</xdr:col>
      <xdr:colOff>165100</xdr:colOff>
      <xdr:row>75</xdr:row>
      <xdr:rowOff>41891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58418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5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31655</xdr:rowOff>
    </xdr:from>
    <xdr:to>
      <xdr:col>46</xdr:col>
      <xdr:colOff>38100</xdr:colOff>
      <xdr:row>76</xdr:row>
      <xdr:rowOff>133255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149782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127572</xdr:rowOff>
    </xdr:from>
    <xdr:to>
      <xdr:col>41</xdr:col>
      <xdr:colOff>101600</xdr:colOff>
      <xdr:row>79</xdr:row>
      <xdr:rowOff>57722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48849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166948</xdr:rowOff>
    </xdr:from>
    <xdr:to>
      <xdr:col>36</xdr:col>
      <xdr:colOff>165100</xdr:colOff>
      <xdr:row>77</xdr:row>
      <xdr:rowOff>97098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113625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35534</xdr:rowOff>
    </xdr:from>
    <xdr:to>
      <xdr:col>55</xdr:col>
      <xdr:colOff>0</xdr:colOff>
      <xdr:row>97</xdr:row>
      <xdr:rowOff>23355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23284"/>
          <a:ext cx="838200" cy="3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23355</xdr:rowOff>
    </xdr:from>
    <xdr:to>
      <xdr:col>50</xdr:col>
      <xdr:colOff>114300</xdr:colOff>
      <xdr:row>97</xdr:row>
      <xdr:rowOff>92405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54005"/>
          <a:ext cx="889000" cy="6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86398</xdr:rowOff>
    </xdr:from>
    <xdr:to>
      <xdr:col>45</xdr:col>
      <xdr:colOff>177800</xdr:colOff>
      <xdr:row>97</xdr:row>
      <xdr:rowOff>92405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17048"/>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86398</xdr:rowOff>
    </xdr:from>
    <xdr:to>
      <xdr:col>41</xdr:col>
      <xdr:colOff>50800</xdr:colOff>
      <xdr:row>97</xdr:row>
      <xdr:rowOff>140360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17048"/>
          <a:ext cx="889000" cy="5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156184</xdr:rowOff>
    </xdr:from>
    <xdr:to>
      <xdr:col>55</xdr:col>
      <xdr:colOff>50800</xdr:colOff>
      <xdr:row>95</xdr:row>
      <xdr:rowOff>86334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7611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144005</xdr:rowOff>
    </xdr:from>
    <xdr:to>
      <xdr:col>50</xdr:col>
      <xdr:colOff>165100</xdr:colOff>
      <xdr:row>97</xdr:row>
      <xdr:rowOff>74155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90682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41605</xdr:rowOff>
    </xdr:from>
    <xdr:to>
      <xdr:col>46</xdr:col>
      <xdr:colOff>38100</xdr:colOff>
      <xdr:row>97</xdr:row>
      <xdr:rowOff>143205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159732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35598</xdr:rowOff>
    </xdr:from>
    <xdr:to>
      <xdr:col>41</xdr:col>
      <xdr:colOff>101600</xdr:colOff>
      <xdr:row>97</xdr:row>
      <xdr:rowOff>137198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128325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5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89560</xdr:rowOff>
    </xdr:from>
    <xdr:to>
      <xdr:col>36</xdr:col>
      <xdr:colOff>165100</xdr:colOff>
      <xdr:row>98</xdr:row>
      <xdr:rowOff>19710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24314</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9414"/>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826</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15926"/>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142329</xdr:rowOff>
    </xdr:from>
    <xdr:to>
      <xdr:col>76</xdr:col>
      <xdr:colOff>114300</xdr:colOff>
      <xdr:row>38</xdr:row>
      <xdr:rowOff>826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85979"/>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142329</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85979"/>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144964</xdr:rowOff>
    </xdr:from>
    <xdr:to>
      <xdr:col>85</xdr:col>
      <xdr:colOff>177800</xdr:colOff>
      <xdr:row>38</xdr:row>
      <xdr:rowOff>75114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121476</xdr:rowOff>
    </xdr:from>
    <xdr:to>
      <xdr:col>76</xdr:col>
      <xdr:colOff>165100</xdr:colOff>
      <xdr:row>38</xdr:row>
      <xdr:rowOff>51626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42753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57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91529</xdr:rowOff>
    </xdr:from>
    <xdr:to>
      <xdr:col>72</xdr:col>
      <xdr:colOff>38100</xdr:colOff>
      <xdr:row>38</xdr:row>
      <xdr:rowOff>21679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38206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21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125151</xdr:rowOff>
    </xdr:from>
    <xdr:to>
      <xdr:col>85</xdr:col>
      <xdr:colOff>127000</xdr:colOff>
      <xdr:row>76</xdr:row>
      <xdr:rowOff>127045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55351"/>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122653</xdr:rowOff>
    </xdr:from>
    <xdr:to>
      <xdr:col>81</xdr:col>
      <xdr:colOff>50800</xdr:colOff>
      <xdr:row>76</xdr:row>
      <xdr:rowOff>127045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52853"/>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122653</xdr:rowOff>
    </xdr:from>
    <xdr:to>
      <xdr:col>76</xdr:col>
      <xdr:colOff>114300</xdr:colOff>
      <xdr:row>76</xdr:row>
      <xdr:rowOff>144844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52853"/>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141562</xdr:rowOff>
    </xdr:from>
    <xdr:to>
      <xdr:col>71</xdr:col>
      <xdr:colOff>177800</xdr:colOff>
      <xdr:row>76</xdr:row>
      <xdr:rowOff>144844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17176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74351</xdr:rowOff>
    </xdr:from>
    <xdr:to>
      <xdr:col>85</xdr:col>
      <xdr:colOff>177800</xdr:colOff>
      <xdr:row>77</xdr:row>
      <xdr:rowOff>4501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52778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76245</xdr:rowOff>
    </xdr:from>
    <xdr:to>
      <xdr:col>81</xdr:col>
      <xdr:colOff>101600</xdr:colOff>
      <xdr:row>77</xdr:row>
      <xdr:rowOff>6395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168972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71853</xdr:rowOff>
    </xdr:from>
    <xdr:to>
      <xdr:col>76</xdr:col>
      <xdr:colOff>165100</xdr:colOff>
      <xdr:row>77</xdr:row>
      <xdr:rowOff>2003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164580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9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94044</xdr:rowOff>
    </xdr:from>
    <xdr:to>
      <xdr:col>72</xdr:col>
      <xdr:colOff>38100</xdr:colOff>
      <xdr:row>77</xdr:row>
      <xdr:rowOff>24194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15321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90762</xdr:rowOff>
    </xdr:from>
    <xdr:to>
      <xdr:col>67</xdr:col>
      <xdr:colOff>101600</xdr:colOff>
      <xdr:row>77</xdr:row>
      <xdr:rowOff>20912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89866</xdr:rowOff>
    </xdr:from>
    <xdr:to>
      <xdr:col>85</xdr:col>
      <xdr:colOff>127000</xdr:colOff>
      <xdr:row>96</xdr:row>
      <xdr:rowOff>25800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377616"/>
          <a:ext cx="838200" cy="10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89866</xdr:rowOff>
    </xdr:from>
    <xdr:to>
      <xdr:col>81</xdr:col>
      <xdr:colOff>50800</xdr:colOff>
      <xdr:row>97</xdr:row>
      <xdr:rowOff>85827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377616"/>
          <a:ext cx="889000" cy="3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85827</xdr:rowOff>
    </xdr:from>
    <xdr:to>
      <xdr:col>76</xdr:col>
      <xdr:colOff>114300</xdr:colOff>
      <xdr:row>98</xdr:row>
      <xdr:rowOff>7113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16477"/>
          <a:ext cx="8890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127660</xdr:rowOff>
    </xdr:from>
    <xdr:to>
      <xdr:col>71</xdr:col>
      <xdr:colOff>177800</xdr:colOff>
      <xdr:row>98</xdr:row>
      <xdr:rowOff>7113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758310"/>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146450</xdr:rowOff>
    </xdr:from>
    <xdr:to>
      <xdr:col>85</xdr:col>
      <xdr:colOff>177800</xdr:colOff>
      <xdr:row>96</xdr:row>
      <xdr:rowOff>76600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4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169327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2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39066</xdr:rowOff>
    </xdr:from>
    <xdr:to>
      <xdr:col>81</xdr:col>
      <xdr:colOff>101600</xdr:colOff>
      <xdr:row>95</xdr:row>
      <xdr:rowOff>140666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3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157193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1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35027</xdr:rowOff>
    </xdr:from>
    <xdr:to>
      <xdr:col>76</xdr:col>
      <xdr:colOff>165100</xdr:colOff>
      <xdr:row>97</xdr:row>
      <xdr:rowOff>136627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153154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127763</xdr:rowOff>
    </xdr:from>
    <xdr:to>
      <xdr:col>72</xdr:col>
      <xdr:colOff>38100</xdr:colOff>
      <xdr:row>98</xdr:row>
      <xdr:rowOff>57913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74440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76860</xdr:rowOff>
    </xdr:from>
    <xdr:to>
      <xdr:col>67</xdr:col>
      <xdr:colOff>101600</xdr:colOff>
      <xdr:row>98</xdr:row>
      <xdr:rowOff>7010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23537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61486</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48036"/>
          <a:ext cx="8382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17889</xdr:rowOff>
    </xdr:from>
    <xdr:to>
      <xdr:col>111</xdr:col>
      <xdr:colOff>177800</xdr:colOff>
      <xdr:row>39</xdr:row>
      <xdr:rowOff>61486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018639"/>
          <a:ext cx="889000" cy="7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17889</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018639"/>
          <a:ext cx="889000" cy="7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10686</xdr:rowOff>
    </xdr:from>
    <xdr:to>
      <xdr:col>112</xdr:col>
      <xdr:colOff>38100</xdr:colOff>
      <xdr:row>39</xdr:row>
      <xdr:rowOff>112286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103413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78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138539</xdr:rowOff>
    </xdr:from>
    <xdr:to>
      <xdr:col>107</xdr:col>
      <xdr:colOff>101600</xdr:colOff>
      <xdr:row>35</xdr:row>
      <xdr:rowOff>68689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9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85216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7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139700</xdr:rowOff>
    </xdr:from>
    <xdr:to>
      <xdr:col>116</xdr:col>
      <xdr:colOff>63500</xdr:colOff>
      <xdr:row>57</xdr:row>
      <xdr:rowOff>141834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91235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37876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81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141834</xdr:rowOff>
    </xdr:from>
    <xdr:to>
      <xdr:col>111</xdr:col>
      <xdr:colOff>177800</xdr:colOff>
      <xdr:row>57</xdr:row>
      <xdr:rowOff>143625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9144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165168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143625</xdr:rowOff>
    </xdr:from>
    <xdr:to>
      <xdr:col>107</xdr:col>
      <xdr:colOff>50800</xdr:colOff>
      <xdr:row>57</xdr:row>
      <xdr:rowOff>145606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91627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164978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145606</xdr:rowOff>
    </xdr:from>
    <xdr:to>
      <xdr:col>102</xdr:col>
      <xdr:colOff>114300</xdr:colOff>
      <xdr:row>57</xdr:row>
      <xdr:rowOff>146672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918256"/>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147375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111777</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1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91034</xdr:rowOff>
    </xdr:from>
    <xdr:to>
      <xdr:col>112</xdr:col>
      <xdr:colOff>38100</xdr:colOff>
      <xdr:row>58</xdr:row>
      <xdr:rowOff>21184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37711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92825</xdr:rowOff>
    </xdr:from>
    <xdr:to>
      <xdr:col>107</xdr:col>
      <xdr:colOff>101600</xdr:colOff>
      <xdr:row>58</xdr:row>
      <xdr:rowOff>22975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39502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64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94806</xdr:rowOff>
    </xdr:from>
    <xdr:to>
      <xdr:col>102</xdr:col>
      <xdr:colOff>165100</xdr:colOff>
      <xdr:row>58</xdr:row>
      <xdr:rowOff>24956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41483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4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95872</xdr:rowOff>
    </xdr:from>
    <xdr:to>
      <xdr:col>98</xdr:col>
      <xdr:colOff>38100</xdr:colOff>
      <xdr:row>58</xdr:row>
      <xdr:rowOff>26022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42549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4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100000</xdr:rowOff>
    </xdr:from>
    <xdr:to>
      <xdr:col>116</xdr:col>
      <xdr:colOff>63500</xdr:colOff>
      <xdr:row>75</xdr:row>
      <xdr:rowOff>165836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58750"/>
          <a:ext cx="8382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165836</xdr:rowOff>
    </xdr:from>
    <xdr:to>
      <xdr:col>111</xdr:col>
      <xdr:colOff>177800</xdr:colOff>
      <xdr:row>76</xdr:row>
      <xdr:rowOff>109144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24586"/>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34887</xdr:rowOff>
    </xdr:from>
    <xdr:to>
      <xdr:col>107</xdr:col>
      <xdr:colOff>50800</xdr:colOff>
      <xdr:row>76</xdr:row>
      <xdr:rowOff>109144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550737"/>
          <a:ext cx="889000" cy="58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34887</xdr:rowOff>
    </xdr:from>
    <xdr:to>
      <xdr:col>102</xdr:col>
      <xdr:colOff>114300</xdr:colOff>
      <xdr:row>73</xdr:row>
      <xdr:rowOff>61405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50737"/>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49200</xdr:rowOff>
    </xdr:from>
    <xdr:to>
      <xdr:col>116</xdr:col>
      <xdr:colOff>114300</xdr:colOff>
      <xdr:row>75</xdr:row>
      <xdr:rowOff>150800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72077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115036</xdr:rowOff>
    </xdr:from>
    <xdr:to>
      <xdr:col>112</xdr:col>
      <xdr:colOff>38100</xdr:colOff>
      <xdr:row>76</xdr:row>
      <xdr:rowOff>45186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36313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6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58344</xdr:rowOff>
    </xdr:from>
    <xdr:to>
      <xdr:col>107</xdr:col>
      <xdr:colOff>101600</xdr:colOff>
      <xdr:row>76</xdr:row>
      <xdr:rowOff>159944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151071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155537</xdr:rowOff>
    </xdr:from>
    <xdr:to>
      <xdr:col>102</xdr:col>
      <xdr:colOff>165100</xdr:colOff>
      <xdr:row>73</xdr:row>
      <xdr:rowOff>85687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102214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27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10605</xdr:rowOff>
    </xdr:from>
    <xdr:to>
      <xdr:col>98</xdr:col>
      <xdr:colOff>38100</xdr:colOff>
      <xdr:row>73</xdr:row>
      <xdr:rowOff>112205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128732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3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686,898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物件費及び維持補修費については、本市は公共施設等を多く保有しており、管理業務の効率化のための外部委託経費や施設の維持補修費が多くかかることから、従来から類似団体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や全国平均と比較して高い数値にある。今後は公共施設等総合管理計画に基づき経費の圧縮に努める。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また、令和２年度の物件費においては、新型コロナウイルス感染症対策として中小企業事業継続給付金等を実施したことにより、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全国平均や類似団体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補助費等については、従来から市立病院への繰出金及び市立看護大学への運営費交付金等により、全国平均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と比較して高い数値にある。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小中一貫校整備や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北陸新幹線整備等の大規模プロジェクトの進捗により数値が増加している。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積立金については、ふるさと納税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寄附額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基金への積立額が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依然として大きいことから全国平均及び類似団体内平均を上回っている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64,970
63,984
251.41
47,114,225
44,627,785
1,581,014
16,556,231
24,884,425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168961</xdr:rowOff>
    </xdr:from>
    <xdr:to>
      <xdr:col>24</xdr:col>
      <xdr:colOff>63500</xdr:colOff>
      <xdr:row>33</xdr:row>
      <xdr:rowOff>2997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5536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164389</xdr:rowOff>
    </xdr:from>
    <xdr:to>
      <xdr:col>19</xdr:col>
      <xdr:colOff>177800</xdr:colOff>
      <xdr:row>32</xdr:row>
      <xdr:rowOff>168961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5078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164389</xdr:rowOff>
    </xdr:from>
    <xdr:to>
      <xdr:col>15</xdr:col>
      <xdr:colOff>50800</xdr:colOff>
      <xdr:row>32</xdr:row>
      <xdr:rowOff>164389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5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130556</xdr:rowOff>
    </xdr:from>
    <xdr:to>
      <xdr:col>10</xdr:col>
      <xdr:colOff>114300</xdr:colOff>
      <xdr:row>32</xdr:row>
      <xdr:rowOff>164389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1695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123647</xdr:rowOff>
    </xdr:from>
    <xdr:to>
      <xdr:col>24</xdr:col>
      <xdr:colOff>114300</xdr:colOff>
      <xdr:row>33</xdr:row>
      <xdr:rowOff>53797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146524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6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118161</xdr:rowOff>
    </xdr:from>
    <xdr:to>
      <xdr:col>20</xdr:col>
      <xdr:colOff>38100</xdr:colOff>
      <xdr:row>33</xdr:row>
      <xdr:rowOff>48311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64838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113589</xdr:rowOff>
    </xdr:from>
    <xdr:to>
      <xdr:col>15</xdr:col>
      <xdr:colOff>101600</xdr:colOff>
      <xdr:row>33</xdr:row>
      <xdr:rowOff>43739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60266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113589</xdr:rowOff>
    </xdr:from>
    <xdr:to>
      <xdr:col>10</xdr:col>
      <xdr:colOff>165100</xdr:colOff>
      <xdr:row>33</xdr:row>
      <xdr:rowOff>43739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60266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79756</xdr:rowOff>
    </xdr:from>
    <xdr:to>
      <xdr:col>6</xdr:col>
      <xdr:colOff>38100</xdr:colOff>
      <xdr:row>33</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26433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72553</xdr:rowOff>
    </xdr:from>
    <xdr:to>
      <xdr:col>24</xdr:col>
      <xdr:colOff>63500</xdr:colOff>
      <xdr:row>57</xdr:row>
      <xdr:rowOff>156449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816503"/>
          <a:ext cx="838200" cy="11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156449</xdr:rowOff>
    </xdr:from>
    <xdr:to>
      <xdr:col>19</xdr:col>
      <xdr:colOff>177800</xdr:colOff>
      <xdr:row>58</xdr:row>
      <xdr:rowOff>120642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29099"/>
          <a:ext cx="889000" cy="13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120642</xdr:rowOff>
    </xdr:from>
    <xdr:to>
      <xdr:col>15</xdr:col>
      <xdr:colOff>50800</xdr:colOff>
      <xdr:row>59</xdr:row>
      <xdr:rowOff>44069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64742"/>
          <a:ext cx="889000" cy="9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15121</xdr:rowOff>
    </xdr:from>
    <xdr:to>
      <xdr:col>10</xdr:col>
      <xdr:colOff>114300</xdr:colOff>
      <xdr:row>59</xdr:row>
      <xdr:rowOff>44069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130671"/>
          <a:ext cx="889000" cy="2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21753</xdr:rowOff>
    </xdr:from>
    <xdr:to>
      <xdr:col>24</xdr:col>
      <xdr:colOff>114300</xdr:colOff>
      <xdr:row>51</xdr:row>
      <xdr:rowOff>123353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6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108130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68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105649</xdr:rowOff>
    </xdr:from>
    <xdr:to>
      <xdr:col>20</xdr:col>
      <xdr:colOff>38100</xdr:colOff>
      <xdr:row>58</xdr:row>
      <xdr:rowOff>35799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52326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6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69842</xdr:rowOff>
    </xdr:from>
    <xdr:to>
      <xdr:col>15</xdr:col>
      <xdr:colOff>101600</xdr:colOff>
      <xdr:row>58</xdr:row>
      <xdr:rowOff>171442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1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16519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8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164719</xdr:rowOff>
    </xdr:from>
    <xdr:to>
      <xdr:col>10</xdr:col>
      <xdr:colOff>165100</xdr:colOff>
      <xdr:row>59</xdr:row>
      <xdr:rowOff>94869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111396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135771</xdr:rowOff>
    </xdr:from>
    <xdr:to>
      <xdr:col>6</xdr:col>
      <xdr:colOff>38100</xdr:colOff>
      <xdr:row>59</xdr:row>
      <xdr:rowOff>65921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82448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5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68932</xdr:rowOff>
    </xdr:from>
    <xdr:to>
      <xdr:col>24</xdr:col>
      <xdr:colOff>63500</xdr:colOff>
      <xdr:row>75</xdr:row>
      <xdr:rowOff>72187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27682"/>
          <a:ext cx="8382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68932</xdr:rowOff>
    </xdr:from>
    <xdr:to>
      <xdr:col>19</xdr:col>
      <xdr:colOff>177800</xdr:colOff>
      <xdr:row>75</xdr:row>
      <xdr:rowOff>158685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27682"/>
          <a:ext cx="8890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158685</xdr:rowOff>
    </xdr:from>
    <xdr:to>
      <xdr:col>15</xdr:col>
      <xdr:colOff>50800</xdr:colOff>
      <xdr:row>76</xdr:row>
      <xdr:rowOff>51079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17435"/>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51079</xdr:rowOff>
    </xdr:from>
    <xdr:to>
      <xdr:col>10</xdr:col>
      <xdr:colOff>114300</xdr:colOff>
      <xdr:row>76</xdr:row>
      <xdr:rowOff>63043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8127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21387</xdr:rowOff>
    </xdr:from>
    <xdr:to>
      <xdr:col>24</xdr:col>
      <xdr:colOff>114300</xdr:colOff>
      <xdr:row>75</xdr:row>
      <xdr:rowOff>122987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171264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5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18132</xdr:rowOff>
    </xdr:from>
    <xdr:to>
      <xdr:col>20</xdr:col>
      <xdr:colOff>38100</xdr:colOff>
      <xdr:row>75</xdr:row>
      <xdr:rowOff>119732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136259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107885</xdr:rowOff>
    </xdr:from>
    <xdr:to>
      <xdr:col>15</xdr:col>
      <xdr:colOff>101600</xdr:colOff>
      <xdr:row>76</xdr:row>
      <xdr:rowOff>38035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54562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4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279</xdr:rowOff>
    </xdr:from>
    <xdr:to>
      <xdr:col>10</xdr:col>
      <xdr:colOff>165100</xdr:colOff>
      <xdr:row>76</xdr:row>
      <xdr:rowOff>101879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12243</xdr:rowOff>
    </xdr:from>
    <xdr:to>
      <xdr:col>6</xdr:col>
      <xdr:colOff>38100</xdr:colOff>
      <xdr:row>76</xdr:row>
      <xdr:rowOff>113843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104970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3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155181</xdr:rowOff>
    </xdr:from>
    <xdr:to>
      <xdr:col>24</xdr:col>
      <xdr:colOff>63500</xdr:colOff>
      <xdr:row>96</xdr:row>
      <xdr:rowOff>29718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42931"/>
          <a:ext cx="8382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29718</xdr:rowOff>
    </xdr:from>
    <xdr:to>
      <xdr:col>19</xdr:col>
      <xdr:colOff>177800</xdr:colOff>
      <xdr:row>96</xdr:row>
      <xdr:rowOff>60134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88918"/>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60134</xdr:rowOff>
    </xdr:from>
    <xdr:to>
      <xdr:col>15</xdr:col>
      <xdr:colOff>50800</xdr:colOff>
      <xdr:row>96</xdr:row>
      <xdr:rowOff>60579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9334"/>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60579</xdr:rowOff>
    </xdr:from>
    <xdr:to>
      <xdr:col>10</xdr:col>
      <xdr:colOff>114300</xdr:colOff>
      <xdr:row>96</xdr:row>
      <xdr:rowOff>67894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1977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104381</xdr:rowOff>
    </xdr:from>
    <xdr:to>
      <xdr:col>24</xdr:col>
      <xdr:colOff>114300</xdr:colOff>
      <xdr:row>96</xdr:row>
      <xdr:rowOff>34531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127258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150368</xdr:rowOff>
    </xdr:from>
    <xdr:to>
      <xdr:col>20</xdr:col>
      <xdr:colOff>38100</xdr:colOff>
      <xdr:row>96</xdr:row>
      <xdr:rowOff>80518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97045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9334</xdr:rowOff>
    </xdr:from>
    <xdr:to>
      <xdr:col>15</xdr:col>
      <xdr:colOff>101600</xdr:colOff>
      <xdr:row>96</xdr:row>
      <xdr:rowOff>110934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9779</xdr:rowOff>
    </xdr:from>
    <xdr:to>
      <xdr:col>10</xdr:col>
      <xdr:colOff>165100</xdr:colOff>
      <xdr:row>96</xdr:row>
      <xdr:rowOff>111379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127906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17094</xdr:rowOff>
    </xdr:from>
    <xdr:to>
      <xdr:col>6</xdr:col>
      <xdr:colOff>38100</xdr:colOff>
      <xdr:row>96</xdr:row>
      <xdr:rowOff>118694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135221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5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76454</xdr:rowOff>
    </xdr:from>
    <xdr:to>
      <xdr:col>55</xdr:col>
      <xdr:colOff>0</xdr:colOff>
      <xdr:row>34</xdr:row>
      <xdr:rowOff>102362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905754"/>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102362</xdr:rowOff>
    </xdr:from>
    <xdr:to>
      <xdr:col>50</xdr:col>
      <xdr:colOff>114300</xdr:colOff>
      <xdr:row>34</xdr:row>
      <xdr:rowOff>103886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9316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103886</xdr:rowOff>
    </xdr:from>
    <xdr:to>
      <xdr:col>45</xdr:col>
      <xdr:colOff>177800</xdr:colOff>
      <xdr:row>34</xdr:row>
      <xdr:rowOff>114173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93318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114173</xdr:rowOff>
    </xdr:from>
    <xdr:to>
      <xdr:col>41</xdr:col>
      <xdr:colOff>50800</xdr:colOff>
      <xdr:row>34</xdr:row>
      <xdr:rowOff>127508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94347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25654</xdr:rowOff>
    </xdr:from>
    <xdr:to>
      <xdr:col>55</xdr:col>
      <xdr:colOff>50800</xdr:colOff>
      <xdr:row>34</xdr:row>
      <xdr:rowOff>127254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48531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0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51562</xdr:rowOff>
    </xdr:from>
    <xdr:to>
      <xdr:col>50</xdr:col>
      <xdr:colOff>165100</xdr:colOff>
      <xdr:row>34</xdr:row>
      <xdr:rowOff>153162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169689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53086</xdr:rowOff>
    </xdr:from>
    <xdr:to>
      <xdr:col>46</xdr:col>
      <xdr:colOff>38100</xdr:colOff>
      <xdr:row>34</xdr:row>
      <xdr:rowOff>154686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171213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63373</xdr:rowOff>
    </xdr:from>
    <xdr:to>
      <xdr:col>41</xdr:col>
      <xdr:colOff>101600</xdr:colOff>
      <xdr:row>34</xdr:row>
      <xdr:rowOff>164973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10050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6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76708</xdr:rowOff>
    </xdr:from>
    <xdr:to>
      <xdr:col>36</xdr:col>
      <xdr:colOff>165100</xdr:colOff>
      <xdr:row>35</xdr:row>
      <xdr:rowOff>6858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23385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57176</xdr:rowOff>
    </xdr:from>
    <xdr:to>
      <xdr:col>55</xdr:col>
      <xdr:colOff>0</xdr:colOff>
      <xdr:row>58</xdr:row>
      <xdr:rowOff>64556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01276"/>
          <a:ext cx="8382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57176</xdr:rowOff>
    </xdr:from>
    <xdr:to>
      <xdr:col>50</xdr:col>
      <xdr:colOff>114300</xdr:colOff>
      <xdr:row>58</xdr:row>
      <xdr:rowOff>72361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01276"/>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167099</xdr:rowOff>
    </xdr:from>
    <xdr:to>
      <xdr:col>45</xdr:col>
      <xdr:colOff>177800</xdr:colOff>
      <xdr:row>58</xdr:row>
      <xdr:rowOff>72361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39749"/>
          <a:ext cx="889000" cy="7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123208</xdr:rowOff>
    </xdr:from>
    <xdr:to>
      <xdr:col>41</xdr:col>
      <xdr:colOff>50800</xdr:colOff>
      <xdr:row>57</xdr:row>
      <xdr:rowOff>167099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9585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13756</xdr:rowOff>
    </xdr:from>
    <xdr:to>
      <xdr:col>55</xdr:col>
      <xdr:colOff>50800</xdr:colOff>
      <xdr:row>58</xdr:row>
      <xdr:rowOff>115356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36633</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0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6376</xdr:rowOff>
    </xdr:from>
    <xdr:to>
      <xdr:col>50</xdr:col>
      <xdr:colOff>165100</xdr:colOff>
      <xdr:row>58</xdr:row>
      <xdr:rowOff>107976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124503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72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21561</xdr:rowOff>
    </xdr:from>
    <xdr:to>
      <xdr:col>46</xdr:col>
      <xdr:colOff>38100</xdr:colOff>
      <xdr:row>58</xdr:row>
      <xdr:rowOff>123161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139688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74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116299</xdr:rowOff>
    </xdr:from>
    <xdr:to>
      <xdr:col>41</xdr:col>
      <xdr:colOff>101600</xdr:colOff>
      <xdr:row>58</xdr:row>
      <xdr:rowOff>46449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62976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6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72408</xdr:rowOff>
    </xdr:from>
    <xdr:to>
      <xdr:col>36</xdr:col>
      <xdr:colOff>165100</xdr:colOff>
      <xdr:row>58</xdr:row>
      <xdr:rowOff>2558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4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19085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62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33630</xdr:rowOff>
    </xdr:from>
    <xdr:to>
      <xdr:col>55</xdr:col>
      <xdr:colOff>0</xdr:colOff>
      <xdr:row>73</xdr:row>
      <xdr:rowOff>159588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549480"/>
          <a:ext cx="8382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4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159588</xdr:rowOff>
    </xdr:from>
    <xdr:to>
      <xdr:col>50</xdr:col>
      <xdr:colOff>114300</xdr:colOff>
      <xdr:row>75</xdr:row>
      <xdr:rowOff>96724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675438"/>
          <a:ext cx="8890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96724</xdr:rowOff>
    </xdr:from>
    <xdr:to>
      <xdr:col>45</xdr:col>
      <xdr:colOff>177800</xdr:colOff>
      <xdr:row>76</xdr:row>
      <xdr:rowOff>52352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55474"/>
          <a:ext cx="889000" cy="12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7547</xdr:rowOff>
    </xdr:from>
    <xdr:to>
      <xdr:col>41</xdr:col>
      <xdr:colOff>50800</xdr:colOff>
      <xdr:row>76</xdr:row>
      <xdr:rowOff>52352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37747"/>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154280</xdr:rowOff>
    </xdr:from>
    <xdr:to>
      <xdr:col>55</xdr:col>
      <xdr:colOff>50800</xdr:colOff>
      <xdr:row>73</xdr:row>
      <xdr:rowOff>84430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4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5707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3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108788</xdr:rowOff>
    </xdr:from>
    <xdr:to>
      <xdr:col>50</xdr:col>
      <xdr:colOff>165100</xdr:colOff>
      <xdr:row>74</xdr:row>
      <xdr:rowOff>38938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55465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3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45924</xdr:rowOff>
    </xdr:from>
    <xdr:to>
      <xdr:col>46</xdr:col>
      <xdr:colOff>38100</xdr:colOff>
      <xdr:row>75</xdr:row>
      <xdr:rowOff>147523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04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164051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1552</xdr:rowOff>
    </xdr:from>
    <xdr:to>
      <xdr:col>41</xdr:col>
      <xdr:colOff>101600</xdr:colOff>
      <xdr:row>76</xdr:row>
      <xdr:rowOff>103152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3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119679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0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128196</xdr:rowOff>
    </xdr:from>
    <xdr:to>
      <xdr:col>36</xdr:col>
      <xdr:colOff>165100</xdr:colOff>
      <xdr:row>76</xdr:row>
      <xdr:rowOff>58347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69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74873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6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164872</xdr:rowOff>
    </xdr:from>
    <xdr:to>
      <xdr:col>55</xdr:col>
      <xdr:colOff>0</xdr:colOff>
      <xdr:row>95</xdr:row>
      <xdr:rowOff>28803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81172"/>
          <a:ext cx="838200" cy="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52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164872</xdr:rowOff>
    </xdr:from>
    <xdr:to>
      <xdr:col>50</xdr:col>
      <xdr:colOff>114300</xdr:colOff>
      <xdr:row>95</xdr:row>
      <xdr:rowOff>15239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81172"/>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15239</xdr:rowOff>
    </xdr:from>
    <xdr:to>
      <xdr:col>45</xdr:col>
      <xdr:colOff>177800</xdr:colOff>
      <xdr:row>95</xdr:row>
      <xdr:rowOff>154851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02989"/>
          <a:ext cx="889000" cy="1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154851</xdr:rowOff>
    </xdr:from>
    <xdr:to>
      <xdr:col>41</xdr:col>
      <xdr:colOff>50800</xdr:colOff>
      <xdr:row>96</xdr:row>
      <xdr:rowOff>93002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42601"/>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149453</xdr:rowOff>
    </xdr:from>
    <xdr:to>
      <xdr:col>55</xdr:col>
      <xdr:colOff>50800</xdr:colOff>
      <xdr:row>95</xdr:row>
      <xdr:rowOff>79603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1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114072</xdr:rowOff>
    </xdr:from>
    <xdr:to>
      <xdr:col>50</xdr:col>
      <xdr:colOff>165100</xdr:colOff>
      <xdr:row>95</xdr:row>
      <xdr:rowOff>44222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60749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0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135889</xdr:rowOff>
    </xdr:from>
    <xdr:to>
      <xdr:col>46</xdr:col>
      <xdr:colOff>38100</xdr:colOff>
      <xdr:row>95</xdr:row>
      <xdr:rowOff>66039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82566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104051</xdr:rowOff>
    </xdr:from>
    <xdr:to>
      <xdr:col>41</xdr:col>
      <xdr:colOff>101600</xdr:colOff>
      <xdr:row>96</xdr:row>
      <xdr:rowOff>34201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50728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42202</xdr:rowOff>
    </xdr:from>
    <xdr:to>
      <xdr:col>36</xdr:col>
      <xdr:colOff>165100</xdr:colOff>
      <xdr:row>96</xdr:row>
      <xdr:rowOff>143802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134929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24086</xdr:rowOff>
    </xdr:from>
    <xdr:to>
      <xdr:col>85</xdr:col>
      <xdr:colOff>127000</xdr:colOff>
      <xdr:row>35</xdr:row>
      <xdr:rowOff>122155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024836"/>
          <a:ext cx="8382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24086</xdr:rowOff>
    </xdr:from>
    <xdr:to>
      <xdr:col>81</xdr:col>
      <xdr:colOff>50800</xdr:colOff>
      <xdr:row>36</xdr:row>
      <xdr:rowOff>51346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24836"/>
          <a:ext cx="889000" cy="1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51346</xdr:rowOff>
    </xdr:from>
    <xdr:to>
      <xdr:col>76</xdr:col>
      <xdr:colOff>114300</xdr:colOff>
      <xdr:row>36</xdr:row>
      <xdr:rowOff>149587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23546"/>
          <a:ext cx="889000" cy="9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47689</xdr:rowOff>
    </xdr:from>
    <xdr:to>
      <xdr:col>71</xdr:col>
      <xdr:colOff>177800</xdr:colOff>
      <xdr:row>36</xdr:row>
      <xdr:rowOff>149587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219889"/>
          <a:ext cx="889000" cy="10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71355</xdr:rowOff>
    </xdr:from>
    <xdr:to>
      <xdr:col>85</xdr:col>
      <xdr:colOff>177800</xdr:colOff>
      <xdr:row>36</xdr:row>
      <xdr:rowOff>1505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0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94232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144736</xdr:rowOff>
    </xdr:from>
    <xdr:to>
      <xdr:col>81</xdr:col>
      <xdr:colOff>101600</xdr:colOff>
      <xdr:row>35</xdr:row>
      <xdr:rowOff>74886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91413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4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546</xdr:rowOff>
    </xdr:from>
    <xdr:to>
      <xdr:col>76</xdr:col>
      <xdr:colOff>165100</xdr:colOff>
      <xdr:row>36</xdr:row>
      <xdr:rowOff>102146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118673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98787</xdr:rowOff>
    </xdr:from>
    <xdr:to>
      <xdr:col>72</xdr:col>
      <xdr:colOff>38100</xdr:colOff>
      <xdr:row>37</xdr:row>
      <xdr:rowOff>28937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20064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168339</xdr:rowOff>
    </xdr:from>
    <xdr:to>
      <xdr:col>67</xdr:col>
      <xdr:colOff>101600</xdr:colOff>
      <xdr:row>36</xdr:row>
      <xdr:rowOff>98489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115016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9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13513</xdr:rowOff>
    </xdr:from>
    <xdr:to>
      <xdr:col>85</xdr:col>
      <xdr:colOff>127000</xdr:colOff>
      <xdr:row>55</xdr:row>
      <xdr:rowOff>62567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586013"/>
          <a:ext cx="838200" cy="90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144158</xdr:rowOff>
    </xdr:from>
    <xdr:to>
      <xdr:col>81</xdr:col>
      <xdr:colOff>50800</xdr:colOff>
      <xdr:row>55</xdr:row>
      <xdr:rowOff>62567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402458"/>
          <a:ext cx="889000" cy="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144158</xdr:rowOff>
    </xdr:from>
    <xdr:to>
      <xdr:col>76</xdr:col>
      <xdr:colOff>114300</xdr:colOff>
      <xdr:row>55</xdr:row>
      <xdr:rowOff>73216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02458"/>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73216</xdr:rowOff>
    </xdr:from>
    <xdr:to>
      <xdr:col>71</xdr:col>
      <xdr:colOff>177800</xdr:colOff>
      <xdr:row>55</xdr:row>
      <xdr:rowOff>93218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02966"/>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134163</xdr:rowOff>
    </xdr:from>
    <xdr:to>
      <xdr:col>85</xdr:col>
      <xdr:colOff>177800</xdr:colOff>
      <xdr:row>50</xdr:row>
      <xdr:rowOff>64313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53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87190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48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11767</xdr:rowOff>
    </xdr:from>
    <xdr:to>
      <xdr:col>81</xdr:col>
      <xdr:colOff>101600</xdr:colOff>
      <xdr:row>55</xdr:row>
      <xdr:rowOff>113367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129894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93358</xdr:rowOff>
    </xdr:from>
    <xdr:to>
      <xdr:col>76</xdr:col>
      <xdr:colOff>165100</xdr:colOff>
      <xdr:row>55</xdr:row>
      <xdr:rowOff>23508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40035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12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22416</xdr:rowOff>
    </xdr:from>
    <xdr:to>
      <xdr:col>72</xdr:col>
      <xdr:colOff>38100</xdr:colOff>
      <xdr:row>55</xdr:row>
      <xdr:rowOff>124016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140543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2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42418</xdr:rowOff>
    </xdr:from>
    <xdr:to>
      <xdr:col>67</xdr:col>
      <xdr:colOff>101600</xdr:colOff>
      <xdr:row>55</xdr:row>
      <xdr:rowOff>144018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160545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4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24315</xdr:rowOff>
    </xdr:from>
    <xdr:to>
      <xdr:col>85</xdr:col>
      <xdr:colOff>127000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397415"/>
          <a:ext cx="8382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825</xdr:rowOff>
    </xdr:from>
    <xdr:to>
      <xdr:col>81</xdr:col>
      <xdr:colOff>50800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73925"/>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142329</xdr:rowOff>
    </xdr:from>
    <xdr:to>
      <xdr:col>76</xdr:col>
      <xdr:colOff>114300</xdr:colOff>
      <xdr:row>78</xdr:row>
      <xdr:rowOff>825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43979"/>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142329</xdr:rowOff>
    </xdr:from>
    <xdr:to>
      <xdr:col>71</xdr:col>
      <xdr:colOff>177800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43979"/>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144965</xdr:rowOff>
    </xdr:from>
    <xdr:to>
      <xdr:col>85</xdr:col>
      <xdr:colOff>177800</xdr:colOff>
      <xdr:row>78</xdr:row>
      <xdr:rowOff>75115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2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121475</xdr:rowOff>
    </xdr:from>
    <xdr:to>
      <xdr:col>76</xdr:col>
      <xdr:colOff>165100</xdr:colOff>
      <xdr:row>78</xdr:row>
      <xdr:rowOff>51625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42752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415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91529</xdr:rowOff>
    </xdr:from>
    <xdr:to>
      <xdr:col>72</xdr:col>
      <xdr:colOff>38100</xdr:colOff>
      <xdr:row>78</xdr:row>
      <xdr:rowOff>21679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38206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06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125151</xdr:rowOff>
    </xdr:from>
    <xdr:to>
      <xdr:col>85</xdr:col>
      <xdr:colOff>127000</xdr:colOff>
      <xdr:row>96</xdr:row>
      <xdr:rowOff>127045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84351"/>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122653</xdr:rowOff>
    </xdr:from>
    <xdr:to>
      <xdr:col>81</xdr:col>
      <xdr:colOff>50800</xdr:colOff>
      <xdr:row>96</xdr:row>
      <xdr:rowOff>127045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581853"/>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122653</xdr:rowOff>
    </xdr:from>
    <xdr:to>
      <xdr:col>76</xdr:col>
      <xdr:colOff>114300</xdr:colOff>
      <xdr:row>96</xdr:row>
      <xdr:rowOff>144844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81853"/>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141562</xdr:rowOff>
    </xdr:from>
    <xdr:to>
      <xdr:col>71</xdr:col>
      <xdr:colOff>177800</xdr:colOff>
      <xdr:row>96</xdr:row>
      <xdr:rowOff>144844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0076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74351</xdr:rowOff>
    </xdr:from>
    <xdr:to>
      <xdr:col>85</xdr:col>
      <xdr:colOff>177800</xdr:colOff>
      <xdr:row>97</xdr:row>
      <xdr:rowOff>4501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52778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1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76245</xdr:rowOff>
    </xdr:from>
    <xdr:to>
      <xdr:col>81</xdr:col>
      <xdr:colOff>101600</xdr:colOff>
      <xdr:row>97</xdr:row>
      <xdr:rowOff>6395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71853</xdr:rowOff>
    </xdr:from>
    <xdr:to>
      <xdr:col>76</xdr:col>
      <xdr:colOff>165100</xdr:colOff>
      <xdr:row>97</xdr:row>
      <xdr:rowOff>2003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164580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94044</xdr:rowOff>
    </xdr:from>
    <xdr:to>
      <xdr:col>72</xdr:col>
      <xdr:colOff>38100</xdr:colOff>
      <xdr:row>97</xdr:row>
      <xdr:rowOff>24194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90762</xdr:rowOff>
    </xdr:from>
    <xdr:to>
      <xdr:col>67</xdr:col>
      <xdr:colOff>101600</xdr:colOff>
      <xdr:row>97</xdr:row>
      <xdr:rowOff>20912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議会費、総務費、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議会費は議員数が多いことが主な要因として考えられ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総務費は、ふるさと納税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額の増加に伴う事業費の増加が主な要因と考えられる。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商工費は、他団体にはないアクアトムや赤レンガ倉庫の管理運営費等が主な要因として考えられる。また令和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中小企業者事業継続支援給付金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により前年度に比べて更に数値が高くなっている。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教育費は、令和２年度において大規模プロジェクトである小中一貫校整備の影響で大きく増加している。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労働費が高いのは、預託金が類似団体に比べて高いことが要因であり、実支出を伴わない経費であり特段の問題はない。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実質収支については引き続き、ほぼ横ばいで黒字を維持している。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年度決算においては普通建設事業費の増等により、実質収支額が前年度比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億円の減、単年度収支が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億円の減、実質単年度収支が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億円の減となり、０．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億円の赤字となっている。実質単年度収支は、黒字と赤字が交互に生じる傾向がある。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財政調整基金残高は、標準財政規模比約２０％を一定の基準としており、令和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年度もその数値を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維持している。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年度においても、全会計が黒字で推移している。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なお、平成３０年度より、下水道事業が地方公営企業法の適用を受けている。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（平成２９年度以前の数値は、地方公営企業法適用前の数値）</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47114225</v>
      </c>
      <c r="BO4" s="426"/>
      <c r="BP4" s="426"/>
      <c r="BQ4" s="426"/>
      <c r="BR4" s="426"/>
      <c r="BS4" s="426"/>
      <c r="BT4" s="426"/>
      <c r="BU4" s="427"/>
      <c r="BV4" s="425">
        <v>33916408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9.5</v>
      </c>
      <c r="CU4" s="610"/>
      <c r="CV4" s="610"/>
      <c r="CW4" s="610"/>
      <c r="CX4" s="610"/>
      <c r="CY4" s="610"/>
      <c r="CZ4" s="610"/>
      <c r="DA4" s="611"/>
      <c r="DB4" s="609">
        <v>10.199999999999999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44627785</v>
      </c>
      <c r="BO5" s="431"/>
      <c r="BP5" s="431"/>
      <c r="BQ5" s="431"/>
      <c r="BR5" s="431"/>
      <c r="BS5" s="431"/>
      <c r="BT5" s="431"/>
      <c r="BU5" s="432"/>
      <c r="BV5" s="430">
        <v>32048848</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94.6</v>
      </c>
      <c r="CU5" s="401"/>
      <c r="CV5" s="401"/>
      <c r="CW5" s="401"/>
      <c r="CX5" s="401"/>
      <c r="CY5" s="401"/>
      <c r="CZ5" s="401"/>
      <c r="DA5" s="402"/>
      <c r="DB5" s="400">
        <v>93.8</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2486440</v>
      </c>
      <c r="BO6" s="431"/>
      <c r="BP6" s="431"/>
      <c r="BQ6" s="431"/>
      <c r="BR6" s="431"/>
      <c r="BS6" s="431"/>
      <c r="BT6" s="431"/>
      <c r="BU6" s="432"/>
      <c r="BV6" s="430">
        <v>1867560</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100</v>
      </c>
      <c r="CU6" s="584"/>
      <c r="CV6" s="584"/>
      <c r="CW6" s="584"/>
      <c r="CX6" s="584"/>
      <c r="CY6" s="584"/>
      <c r="CZ6" s="584"/>
      <c r="DA6" s="585"/>
      <c r="DB6" s="583">
        <v>99.8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102</v>
      </c>
      <c r="AV7" s="488"/>
      <c r="AW7" s="488"/>
      <c r="AX7" s="488"/>
      <c r="AY7" s="410" t="s">
        <v>106</v>
      </c>
      <c r="AZ7" s="411"/>
      <c r="BA7" s="411"/>
      <c r="BB7" s="411"/>
      <c r="BC7" s="411"/>
      <c r="BD7" s="411"/>
      <c r="BE7" s="411"/>
      <c r="BF7" s="411"/>
      <c r="BG7" s="411"/>
      <c r="BH7" s="411"/>
      <c r="BI7" s="411"/>
      <c r="BJ7" s="411"/>
      <c r="BK7" s="411"/>
      <c r="BL7" s="411"/>
      <c r="BM7" s="412"/>
      <c r="BN7" s="430">
        <v>905426</v>
      </c>
      <c r="BO7" s="431"/>
      <c r="BP7" s="431"/>
      <c r="BQ7" s="431"/>
      <c r="BR7" s="431"/>
      <c r="BS7" s="431"/>
      <c r="BT7" s="431"/>
      <c r="BU7" s="432"/>
      <c r="BV7" s="430">
        <v>220960</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16556231</v>
      </c>
      <c r="CU7" s="431"/>
      <c r="CV7" s="431"/>
      <c r="CW7" s="431"/>
      <c r="CX7" s="431"/>
      <c r="CY7" s="431"/>
      <c r="CZ7" s="431"/>
      <c r="DA7" s="432"/>
      <c r="DB7" s="430">
        <v>16139349</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1581014</v>
      </c>
      <c r="BO8" s="431"/>
      <c r="BP8" s="431"/>
      <c r="BQ8" s="431"/>
      <c r="BR8" s="431"/>
      <c r="BS8" s="431"/>
      <c r="BT8" s="431"/>
      <c r="BU8" s="432"/>
      <c r="BV8" s="430">
        <v>1646600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0.92</v>
      </c>
      <c r="CU8" s="544"/>
      <c r="CV8" s="544"/>
      <c r="CW8" s="544"/>
      <c r="CX8" s="544"/>
      <c r="CY8" s="544"/>
      <c r="CZ8" s="544"/>
      <c r="DA8" s="545"/>
      <c r="DB8" s="543">
        <v>0.93</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64264</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109</v>
      </c>
      <c r="AV9" s="488"/>
      <c r="AW9" s="488"/>
      <c r="AX9" s="488"/>
      <c r="AY9" s="410" t="s">
        <v>116</v>
      </c>
      <c r="AZ9" s="411"/>
      <c r="BA9" s="411"/>
      <c r="BB9" s="411"/>
      <c r="BC9" s="411"/>
      <c r="BD9" s="411"/>
      <c r="BE9" s="411"/>
      <c r="BF9" s="411"/>
      <c r="BG9" s="411"/>
      <c r="BH9" s="411"/>
      <c r="BI9" s="411"/>
      <c r="BJ9" s="411"/>
      <c r="BK9" s="411"/>
      <c r="BL9" s="411"/>
      <c r="BM9" s="412"/>
      <c r="BN9" s="430">
        <v>-65586</v>
      </c>
      <c r="BO9" s="431"/>
      <c r="BP9" s="431"/>
      <c r="BQ9" s="431"/>
      <c r="BR9" s="431"/>
      <c r="BS9" s="431"/>
      <c r="BT9" s="431"/>
      <c r="BU9" s="432"/>
      <c r="BV9" s="430">
        <v>-40616</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7.2</v>
      </c>
      <c r="CU9" s="401"/>
      <c r="CV9" s="401"/>
      <c r="CW9" s="401"/>
      <c r="CX9" s="401"/>
      <c r="CY9" s="401"/>
      <c r="CZ9" s="401"/>
      <c r="DA9" s="402"/>
      <c r="DB9" s="400">
        <v>8.1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66165</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475</v>
      </c>
      <c r="BO10" s="431"/>
      <c r="BP10" s="431"/>
      <c r="BQ10" s="431"/>
      <c r="BR10" s="431"/>
      <c r="BS10" s="431"/>
      <c r="BT10" s="431"/>
      <c r="BU10" s="432"/>
      <c r="BV10" s="430">
        <v>1720</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120</v>
      </c>
      <c r="AV11" s="488"/>
      <c r="AW11" s="488"/>
      <c r="AX11" s="488"/>
      <c r="AY11" s="410" t="s">
        <v>126</v>
      </c>
      <c r="AZ11" s="411"/>
      <c r="BA11" s="411"/>
      <c r="BB11" s="411"/>
      <c r="BC11" s="411"/>
      <c r="BD11" s="411"/>
      <c r="BE11" s="411"/>
      <c r="BF11" s="411"/>
      <c r="BG11" s="411"/>
      <c r="BH11" s="411"/>
      <c r="BI11" s="411"/>
      <c r="BJ11" s="411"/>
      <c r="BK11" s="411"/>
      <c r="BL11" s="411"/>
      <c r="BM11" s="412"/>
      <c r="BN11" s="430">
        <v>145500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64970</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94</v>
      </c>
      <c r="AV12" s="488"/>
      <c r="AW12" s="488"/>
      <c r="AX12" s="488"/>
      <c r="AY12" s="410" t="s">
        <v>135</v>
      </c>
      <c r="AZ12" s="411"/>
      <c r="BA12" s="411"/>
      <c r="BB12" s="411"/>
      <c r="BC12" s="411"/>
      <c r="BD12" s="411"/>
      <c r="BE12" s="411"/>
      <c r="BF12" s="411"/>
      <c r="BG12" s="411"/>
      <c r="BH12" s="411"/>
      <c r="BI12" s="411"/>
      <c r="BJ12" s="411"/>
      <c r="BK12" s="411"/>
      <c r="BL12" s="411"/>
      <c r="BM12" s="412"/>
      <c r="BN12" s="430">
        <v>164432</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63984</v>
      </c>
      <c r="S13" s="534"/>
      <c r="T13" s="534"/>
      <c r="U13" s="534"/>
      <c r="V13" s="535"/>
      <c r="W13" s="521" t="s">
        <v>139</v>
      </c>
      <c r="X13" s="443"/>
      <c r="Y13" s="443"/>
      <c r="Z13" s="443"/>
      <c r="AA13" s="443"/>
      <c r="AB13" s="444"/>
      <c r="AC13" s="406">
        <v>615</v>
      </c>
      <c r="AD13" s="407"/>
      <c r="AE13" s="407"/>
      <c r="AF13" s="407"/>
      <c r="AG13" s="408"/>
      <c r="AH13" s="406">
        <v>727</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-84043</v>
      </c>
      <c r="BO13" s="431"/>
      <c r="BP13" s="431"/>
      <c r="BQ13" s="431"/>
      <c r="BR13" s="431"/>
      <c r="BS13" s="431"/>
      <c r="BT13" s="431"/>
      <c r="BU13" s="432"/>
      <c r="BV13" s="430">
        <v>-38896</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6.1</v>
      </c>
      <c r="CU13" s="401"/>
      <c r="CV13" s="401"/>
      <c r="CW13" s="401"/>
      <c r="CX13" s="401"/>
      <c r="CY13" s="401"/>
      <c r="CZ13" s="401"/>
      <c r="DA13" s="402"/>
      <c r="DB13" s="400">
        <v>6.4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65537</v>
      </c>
      <c r="S14" s="534"/>
      <c r="T14" s="534"/>
      <c r="U14" s="534"/>
      <c r="V14" s="535"/>
      <c r="W14" s="536"/>
      <c r="X14" s="446"/>
      <c r="Y14" s="446"/>
      <c r="Z14" s="446"/>
      <c r="AA14" s="446"/>
      <c r="AB14" s="447"/>
      <c r="AC14" s="526">
        <v>1.9</v>
      </c>
      <c r="AD14" s="527"/>
      <c r="AE14" s="527"/>
      <c r="AF14" s="527"/>
      <c r="AG14" s="528"/>
      <c r="AH14" s="526">
        <v>2.2000000000000002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137</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138</v>
      </c>
      <c r="N15" s="531"/>
      <c r="O15" s="531"/>
      <c r="P15" s="531"/>
      <c r="Q15" s="532"/>
      <c r="R15" s="533">
        <v>64589</v>
      </c>
      <c r="S15" s="534"/>
      <c r="T15" s="534"/>
      <c r="U15" s="534"/>
      <c r="V15" s="535"/>
      <c r="W15" s="521" t="s">
        <v>146</v>
      </c>
      <c r="X15" s="443"/>
      <c r="Y15" s="443"/>
      <c r="Z15" s="443"/>
      <c r="AA15" s="443"/>
      <c r="AB15" s="444"/>
      <c r="AC15" s="406">
        <v>8759</v>
      </c>
      <c r="AD15" s="407"/>
      <c r="AE15" s="407"/>
      <c r="AF15" s="407"/>
      <c r="AG15" s="408"/>
      <c r="AH15" s="406">
        <v>9595</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11302509</v>
      </c>
      <c r="BO15" s="426"/>
      <c r="BP15" s="426"/>
      <c r="BQ15" s="426"/>
      <c r="BR15" s="426"/>
      <c r="BS15" s="426"/>
      <c r="BT15" s="426"/>
      <c r="BU15" s="427"/>
      <c r="BV15" s="425">
        <v>10918752</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27.1</v>
      </c>
      <c r="AD16" s="527"/>
      <c r="AE16" s="527"/>
      <c r="AF16" s="527"/>
      <c r="AG16" s="528"/>
      <c r="AH16" s="526">
        <v>28.9</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12396615</v>
      </c>
      <c r="BO16" s="431"/>
      <c r="BP16" s="431"/>
      <c r="BQ16" s="431"/>
      <c r="BR16" s="431"/>
      <c r="BS16" s="431"/>
      <c r="BT16" s="431"/>
      <c r="BU16" s="432"/>
      <c r="BV16" s="430">
        <v>11868261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150</v>
      </c>
      <c r="S17" s="519"/>
      <c r="T17" s="519"/>
      <c r="U17" s="519"/>
      <c r="V17" s="520"/>
      <c r="W17" s="521" t="s">
        <v>153</v>
      </c>
      <c r="X17" s="443"/>
      <c r="Y17" s="443"/>
      <c r="Z17" s="443"/>
      <c r="AA17" s="443"/>
      <c r="AB17" s="444"/>
      <c r="AC17" s="406">
        <v>22957</v>
      </c>
      <c r="AD17" s="407"/>
      <c r="AE17" s="407"/>
      <c r="AF17" s="407"/>
      <c r="AG17" s="408"/>
      <c r="AH17" s="406">
        <v>22893</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14528993</v>
      </c>
      <c r="BO17" s="431"/>
      <c r="BP17" s="431"/>
      <c r="BQ17" s="431"/>
      <c r="BR17" s="431"/>
      <c r="BS17" s="431"/>
      <c r="BT17" s="431"/>
      <c r="BU17" s="432"/>
      <c r="BV17" s="430">
        <v>14105315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251.41</v>
      </c>
      <c r="M18" s="495"/>
      <c r="N18" s="495"/>
      <c r="O18" s="495"/>
      <c r="P18" s="495"/>
      <c r="Q18" s="495"/>
      <c r="R18" s="496"/>
      <c r="S18" s="496"/>
      <c r="T18" s="496"/>
      <c r="U18" s="496"/>
      <c r="V18" s="497"/>
      <c r="W18" s="511"/>
      <c r="X18" s="512"/>
      <c r="Y18" s="512"/>
      <c r="Z18" s="512"/>
      <c r="AA18" s="512"/>
      <c r="AB18" s="522"/>
      <c r="AC18" s="394">
        <v>71</v>
      </c>
      <c r="AD18" s="395"/>
      <c r="AE18" s="395"/>
      <c r="AF18" s="395"/>
      <c r="AG18" s="498"/>
      <c r="AH18" s="394">
        <v>68.900000000000006</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15756252</v>
      </c>
      <c r="BO18" s="431"/>
      <c r="BP18" s="431"/>
      <c r="BQ18" s="431"/>
      <c r="BR18" s="431"/>
      <c r="BS18" s="431"/>
      <c r="BT18" s="431"/>
      <c r="BU18" s="432"/>
      <c r="BV18" s="430">
        <v>15663919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256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25370160</v>
      </c>
      <c r="BO19" s="431"/>
      <c r="BP19" s="431"/>
      <c r="BQ19" s="431"/>
      <c r="BR19" s="431"/>
      <c r="BS19" s="431"/>
      <c r="BT19" s="431"/>
      <c r="BU19" s="432"/>
      <c r="BV19" s="430">
        <v>22601659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27849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24884425</v>
      </c>
      <c r="BO23" s="431"/>
      <c r="BP23" s="431"/>
      <c r="BQ23" s="431"/>
      <c r="BR23" s="431"/>
      <c r="BS23" s="431"/>
      <c r="BT23" s="431"/>
      <c r="BU23" s="432"/>
      <c r="BV23" s="430">
        <v>22131650</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9200</v>
      </c>
      <c r="R24" s="407"/>
      <c r="S24" s="407"/>
      <c r="T24" s="407"/>
      <c r="U24" s="407"/>
      <c r="V24" s="408"/>
      <c r="W24" s="472"/>
      <c r="X24" s="463"/>
      <c r="Y24" s="464"/>
      <c r="Z24" s="403" t="s">
        <v>169</v>
      </c>
      <c r="AA24" s="404"/>
      <c r="AB24" s="404"/>
      <c r="AC24" s="404"/>
      <c r="AD24" s="404"/>
      <c r="AE24" s="404"/>
      <c r="AF24" s="404"/>
      <c r="AG24" s="405"/>
      <c r="AH24" s="406">
        <v>500</v>
      </c>
      <c r="AI24" s="407"/>
      <c r="AJ24" s="407"/>
      <c r="AK24" s="407"/>
      <c r="AL24" s="408"/>
      <c r="AM24" s="406">
        <v>1379000</v>
      </c>
      <c r="AN24" s="407"/>
      <c r="AO24" s="407"/>
      <c r="AP24" s="407"/>
      <c r="AQ24" s="407"/>
      <c r="AR24" s="408"/>
      <c r="AS24" s="406">
        <v>2758</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15141685</v>
      </c>
      <c r="BO24" s="431"/>
      <c r="BP24" s="431"/>
      <c r="BQ24" s="431"/>
      <c r="BR24" s="431"/>
      <c r="BS24" s="431"/>
      <c r="BT24" s="431"/>
      <c r="BU24" s="432"/>
      <c r="BV24" s="430">
        <v>13738516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2</v>
      </c>
      <c r="M25" s="407"/>
      <c r="N25" s="407"/>
      <c r="O25" s="407"/>
      <c r="P25" s="408"/>
      <c r="Q25" s="406">
        <v>7600</v>
      </c>
      <c r="R25" s="407"/>
      <c r="S25" s="407"/>
      <c r="T25" s="407"/>
      <c r="U25" s="407"/>
      <c r="V25" s="408"/>
      <c r="W25" s="472"/>
      <c r="X25" s="463"/>
      <c r="Y25" s="464"/>
      <c r="Z25" s="403" t="s">
        <v>172</v>
      </c>
      <c r="AA25" s="404"/>
      <c r="AB25" s="404"/>
      <c r="AC25" s="404"/>
      <c r="AD25" s="404"/>
      <c r="AE25" s="404"/>
      <c r="AF25" s="404"/>
      <c r="AG25" s="405"/>
      <c r="AH25" s="406" t="s">
        <v>173</v>
      </c>
      <c r="AI25" s="407"/>
      <c r="AJ25" s="407"/>
      <c r="AK25" s="407"/>
      <c r="AL25" s="408"/>
      <c r="AM25" s="406" t="s">
        <v>174</v>
      </c>
      <c r="AN25" s="407"/>
      <c r="AO25" s="407"/>
      <c r="AP25" s="407"/>
      <c r="AQ25" s="407"/>
      <c r="AR25" s="408"/>
      <c r="AS25" s="406" t="s">
        <v>174</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2697208</v>
      </c>
      <c r="BO25" s="426"/>
      <c r="BP25" s="426"/>
      <c r="BQ25" s="426"/>
      <c r="BR25" s="426"/>
      <c r="BS25" s="426"/>
      <c r="BT25" s="426"/>
      <c r="BU25" s="427"/>
      <c r="BV25" s="425">
        <v>3220830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6380</v>
      </c>
      <c r="R26" s="407"/>
      <c r="S26" s="407"/>
      <c r="T26" s="407"/>
      <c r="U26" s="407"/>
      <c r="V26" s="408"/>
      <c r="W26" s="472"/>
      <c r="X26" s="463"/>
      <c r="Y26" s="464"/>
      <c r="Z26" s="403" t="s">
        <v>177</v>
      </c>
      <c r="AA26" s="485"/>
      <c r="AB26" s="485"/>
      <c r="AC26" s="485"/>
      <c r="AD26" s="485"/>
      <c r="AE26" s="485"/>
      <c r="AF26" s="485"/>
      <c r="AG26" s="486"/>
      <c r="AH26" s="406">
        <v>16</v>
      </c>
      <c r="AI26" s="407"/>
      <c r="AJ26" s="407"/>
      <c r="AK26" s="407"/>
      <c r="AL26" s="408"/>
      <c r="AM26" s="406">
        <v>44112</v>
      </c>
      <c r="AN26" s="407"/>
      <c r="AO26" s="407"/>
      <c r="AP26" s="407"/>
      <c r="AQ26" s="407"/>
      <c r="AR26" s="408"/>
      <c r="AS26" s="406">
        <v>2757</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174</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4900</v>
      </c>
      <c r="R27" s="407"/>
      <c r="S27" s="407"/>
      <c r="T27" s="407"/>
      <c r="U27" s="407"/>
      <c r="V27" s="408"/>
      <c r="W27" s="472"/>
      <c r="X27" s="463"/>
      <c r="Y27" s="464"/>
      <c r="Z27" s="403" t="s">
        <v>180</v>
      </c>
      <c r="AA27" s="404"/>
      <c r="AB27" s="404"/>
      <c r="AC27" s="404"/>
      <c r="AD27" s="404"/>
      <c r="AE27" s="404"/>
      <c r="AF27" s="404"/>
      <c r="AG27" s="405"/>
      <c r="AH27" s="406">
        <v>8</v>
      </c>
      <c r="AI27" s="407"/>
      <c r="AJ27" s="407"/>
      <c r="AK27" s="407"/>
      <c r="AL27" s="408"/>
      <c r="AM27" s="406">
        <v>22064</v>
      </c>
      <c r="AN27" s="407"/>
      <c r="AO27" s="407"/>
      <c r="AP27" s="407"/>
      <c r="AQ27" s="407"/>
      <c r="AR27" s="408"/>
      <c r="AS27" s="406">
        <v>2758</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500246</v>
      </c>
      <c r="BO27" s="434"/>
      <c r="BP27" s="434"/>
      <c r="BQ27" s="434"/>
      <c r="BR27" s="434"/>
      <c r="BS27" s="434"/>
      <c r="BT27" s="434"/>
      <c r="BU27" s="435"/>
      <c r="BV27" s="433">
        <v>500000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4280</v>
      </c>
      <c r="R28" s="407"/>
      <c r="S28" s="407"/>
      <c r="T28" s="407"/>
      <c r="U28" s="407"/>
      <c r="V28" s="408"/>
      <c r="W28" s="472"/>
      <c r="X28" s="463"/>
      <c r="Y28" s="464"/>
      <c r="Z28" s="403" t="s">
        <v>183</v>
      </c>
      <c r="AA28" s="404"/>
      <c r="AB28" s="404"/>
      <c r="AC28" s="404"/>
      <c r="AD28" s="404"/>
      <c r="AE28" s="404"/>
      <c r="AF28" s="404"/>
      <c r="AG28" s="405"/>
      <c r="AH28" s="406" t="s">
        <v>137</v>
      </c>
      <c r="AI28" s="407"/>
      <c r="AJ28" s="407"/>
      <c r="AK28" s="407"/>
      <c r="AL28" s="408"/>
      <c r="AM28" s="406" t="s">
        <v>174</v>
      </c>
      <c r="AN28" s="407"/>
      <c r="AO28" s="407"/>
      <c r="AP28" s="407"/>
      <c r="AQ28" s="407"/>
      <c r="AR28" s="408"/>
      <c r="AS28" s="406" t="s">
        <v>137</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3123517</v>
      </c>
      <c r="BO28" s="426"/>
      <c r="BP28" s="426"/>
      <c r="BQ28" s="426"/>
      <c r="BR28" s="426"/>
      <c r="BS28" s="426"/>
      <c r="BT28" s="426"/>
      <c r="BU28" s="427"/>
      <c r="BV28" s="425">
        <v>3287474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22</v>
      </c>
      <c r="M29" s="407"/>
      <c r="N29" s="407"/>
      <c r="O29" s="407"/>
      <c r="P29" s="408"/>
      <c r="Q29" s="406">
        <v>4070</v>
      </c>
      <c r="R29" s="407"/>
      <c r="S29" s="407"/>
      <c r="T29" s="407"/>
      <c r="U29" s="407"/>
      <c r="V29" s="408"/>
      <c r="W29" s="473"/>
      <c r="X29" s="474"/>
      <c r="Y29" s="475"/>
      <c r="Z29" s="403" t="s">
        <v>186</v>
      </c>
      <c r="AA29" s="404"/>
      <c r="AB29" s="404"/>
      <c r="AC29" s="404"/>
      <c r="AD29" s="404"/>
      <c r="AE29" s="404"/>
      <c r="AF29" s="404"/>
      <c r="AG29" s="405"/>
      <c r="AH29" s="406">
        <v>508</v>
      </c>
      <c r="AI29" s="407"/>
      <c r="AJ29" s="407"/>
      <c r="AK29" s="407"/>
      <c r="AL29" s="408"/>
      <c r="AM29" s="406">
        <v>1401064</v>
      </c>
      <c r="AN29" s="407"/>
      <c r="AO29" s="407"/>
      <c r="AP29" s="407"/>
      <c r="AQ29" s="407"/>
      <c r="AR29" s="408"/>
      <c r="AS29" s="406">
        <v>2758</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1981113</v>
      </c>
      <c r="BO29" s="431"/>
      <c r="BP29" s="431"/>
      <c r="BQ29" s="431"/>
      <c r="BR29" s="431"/>
      <c r="BS29" s="431"/>
      <c r="BT29" s="431"/>
      <c r="BU29" s="432"/>
      <c r="BV29" s="430">
        <v>1979953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97.3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7560729</v>
      </c>
      <c r="BO30" s="434"/>
      <c r="BP30" s="434"/>
      <c r="BQ30" s="434"/>
      <c r="BR30" s="434"/>
      <c r="BS30" s="434"/>
      <c r="BT30" s="434"/>
      <c r="BU30" s="435"/>
      <c r="BV30" s="433">
        <v>7037840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195</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国民健康保険（事業勘定の部）</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市立敦賀病院事業</v>
      </c>
      <c r="AP34" s="388"/>
      <c r="AQ34" s="388"/>
      <c r="AR34" s="388"/>
      <c r="AS34" s="388"/>
      <c r="AT34" s="388"/>
      <c r="AU34" s="388"/>
      <c r="AV34" s="388"/>
      <c r="AW34" s="388"/>
      <c r="AX34" s="388"/>
      <c r="AY34" s="388"/>
      <c r="AZ34" s="388"/>
      <c r="BA34" s="388"/>
      <c r="BB34" s="388"/>
      <c r="BC34" s="388"/>
      <c r="BD34" s="214"/>
      <c r="BE34" s="389">
        <f>IF(BG34="","",MAX(C34:D43,U34:V43,AM34:AN43)+1)</f>
        <v>10</v>
      </c>
      <c r="BF34" s="389"/>
      <c r="BG34" s="388" t="str">
        <f>IF('各会計、関係団体の財政状況及び健全化判断比率'!B35="","",'各会計、関係団体の財政状況及び健全化判断比率'!B35)</f>
        <v>港湾施設事業</v>
      </c>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敦賀美方消防組合</v>
      </c>
      <c r="BZ34" s="388"/>
      <c r="CA34" s="388"/>
      <c r="CB34" s="388"/>
      <c r="CC34" s="388"/>
      <c r="CD34" s="388"/>
      <c r="CE34" s="388"/>
      <c r="CF34" s="388"/>
      <c r="CG34" s="388"/>
      <c r="CH34" s="388"/>
      <c r="CI34" s="388"/>
      <c r="CJ34" s="388"/>
      <c r="CK34" s="388"/>
      <c r="CL34" s="388"/>
      <c r="CM34" s="388"/>
      <c r="CN34" s="214"/>
      <c r="CO34" s="389">
        <f>IF(CQ34="","",MAX(C34:D43,U34:V43,AM34:AN43,BE34:BF43,BW34:BX43)+1)</f>
        <v>19</v>
      </c>
      <c r="CP34" s="389"/>
      <c r="CQ34" s="388" t="str">
        <f>IF('各会計、関係団体の財政状況及び健全化判断比率'!BS7="","",'各会計、関係団体の財政状況及び健全化判断比率'!BS7)</f>
        <v>港都つるが</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公共用地先行取得事業</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国民健康保険（施設勘定の部）</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水道事業</v>
      </c>
      <c r="AP35" s="388"/>
      <c r="AQ35" s="388"/>
      <c r="AR35" s="388"/>
      <c r="AS35" s="388"/>
      <c r="AT35" s="388"/>
      <c r="AU35" s="388"/>
      <c r="AV35" s="388"/>
      <c r="AW35" s="388"/>
      <c r="AX35" s="388"/>
      <c r="AY35" s="388"/>
      <c r="AZ35" s="388"/>
      <c r="BA35" s="388"/>
      <c r="BB35" s="388"/>
      <c r="BC35" s="388"/>
      <c r="BD35" s="214"/>
      <c r="BE35" s="389">
        <f t="shared" ref="BE35:BE43" si="1">IF(BG35="","",BE34+1)</f>
        <v>11</v>
      </c>
      <c r="BF35" s="389"/>
      <c r="BG35" s="388" t="str">
        <f>IF('各会計、関係団体の財政状況及び健全化判断比率'!B36="","",'各会計、関係団体の財政状況及び健全化判断比率'!B36)</f>
        <v>産業団地整備事業</v>
      </c>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嶺南広域行政組合</v>
      </c>
      <c r="BZ35" s="388"/>
      <c r="CA35" s="388"/>
      <c r="CB35" s="388"/>
      <c r="CC35" s="388"/>
      <c r="CD35" s="388"/>
      <c r="CE35" s="388"/>
      <c r="CF35" s="388"/>
      <c r="CG35" s="388"/>
      <c r="CH35" s="388"/>
      <c r="CI35" s="388"/>
      <c r="CJ35" s="388"/>
      <c r="CK35" s="388"/>
      <c r="CL35" s="388"/>
      <c r="CM35" s="388"/>
      <c r="CN35" s="214"/>
      <c r="CO35" s="389">
        <f t="shared" ref="CO35:CO43" si="3">IF(CQ35="","",CO34+1)</f>
        <v>20</v>
      </c>
      <c r="CP35" s="389"/>
      <c r="CQ35" s="388" t="str">
        <f>IF('各会計、関係団体の財政状況及び健全化判断比率'!BS8="","",'各会計、関係団体の財政状況及び健全化判断比率'!BS8)</f>
        <v>嶺南ケーブルネットワーク</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介護保険</v>
      </c>
      <c r="X36" s="388"/>
      <c r="Y36" s="388"/>
      <c r="Z36" s="388"/>
      <c r="AA36" s="388"/>
      <c r="AB36" s="388"/>
      <c r="AC36" s="388"/>
      <c r="AD36" s="388"/>
      <c r="AE36" s="388"/>
      <c r="AF36" s="388"/>
      <c r="AG36" s="388"/>
      <c r="AH36" s="388"/>
      <c r="AI36" s="388"/>
      <c r="AJ36" s="388"/>
      <c r="AK36" s="388"/>
      <c r="AL36" s="214"/>
      <c r="AM36" s="389">
        <f t="shared" si="0"/>
        <v>9</v>
      </c>
      <c r="AN36" s="389"/>
      <c r="AO36" s="388" t="str">
        <f>IF('各会計、関係団体の財政状況及び健全化判断比率'!B34="","",'各会計、関係団体の財政状況及び健全化判断比率'!B34)</f>
        <v>下水道事業</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福井県後期高齢者医療広域連合（一般会計）</v>
      </c>
      <c r="BZ36" s="388"/>
      <c r="CA36" s="388"/>
      <c r="CB36" s="388"/>
      <c r="CC36" s="388"/>
      <c r="CD36" s="388"/>
      <c r="CE36" s="388"/>
      <c r="CF36" s="388"/>
      <c r="CG36" s="388"/>
      <c r="CH36" s="388"/>
      <c r="CI36" s="388"/>
      <c r="CJ36" s="388"/>
      <c r="CK36" s="388"/>
      <c r="CL36" s="388"/>
      <c r="CM36" s="388"/>
      <c r="CN36" s="214"/>
      <c r="CO36" s="389">
        <f t="shared" si="3"/>
        <v>21</v>
      </c>
      <c r="CP36" s="389"/>
      <c r="CQ36" s="388" t="str">
        <f>IF('各会計、関係団体の財政状況及び健全化判断比率'!BS9="","",'各会計、関係団体の財政状況及び健全化判断比率'!BS9)</f>
        <v>公立大学法人敦賀市立看護大学</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後期高齢者医療</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福井県後期高齢者医療広域連合（特別会計）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福井県市町総合事務組合（一般会計）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福井県市町総合事務組合（特別会計）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福井県自治会館組合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Ex0mRY8uJI/YL/361krR7PFzCKOuonQdoBoqnZdpOXQECrPGGU4Gal1/6VN8vOnwWBFOxx/wJ8LwFGtY0wE9Xg==" saltValue="cpK1ynaQ/kfWGCKePEU29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2" t="s">
        <v>567</v>
      </c>
      <c r="D34" s="1212"/>
      <c r="E34" s="1213"/>
      <c r="F34" s="32">
        <v>15.89</v>
      </c>
      <c r="G34" s="33">
        <v>17.05</v>
      </c>
      <c r="H34" s="33">
        <v>17.91</v>
      </c>
      <c r="I34" s="33">
        <v>19.760000000000002</v>
      </c>
      <c r="J34" s="34">
        <v>23.09</v>
      </c>
      <c r="K34" s="22"/>
      <c r="L34" s="22"/>
      <c r="M34" s="22"/>
      <c r="N34" s="22"/>
      <c r="O34" s="22"/>
      <c r="P34" s="22"/>
    </row>
    <row r="35" spans="1:16" ht="39" customHeight="1" x14ac:dyDescent="0.15">
      <c r="A35" s="22"/>
      <c r="B35" s="35"/>
      <c r="C35" s="1206" t="s">
        <v>568</v>
      </c>
      <c r="D35" s="1207"/>
      <c r="E35" s="1208"/>
      <c r="F35" s="36">
        <v>8.6999999999999993</v>
      </c>
      <c r="G35" s="37">
        <v>9.2200000000000006</v>
      </c>
      <c r="H35" s="37">
        <v>10.53</v>
      </c>
      <c r="I35" s="37">
        <v>10.199999999999999</v>
      </c>
      <c r="J35" s="38">
        <v>9.5399999999999991</v>
      </c>
      <c r="K35" s="22"/>
      <c r="L35" s="22"/>
      <c r="M35" s="22"/>
      <c r="N35" s="22"/>
      <c r="O35" s="22"/>
      <c r="P35" s="22"/>
    </row>
    <row r="36" spans="1:16" ht="39" customHeight="1" x14ac:dyDescent="0.15">
      <c r="A36" s="22"/>
      <c r="B36" s="35"/>
      <c r="C36" s="1206" t="s">
        <v>569</v>
      </c>
      <c r="D36" s="1207"/>
      <c r="E36" s="1208"/>
      <c r="F36" s="36">
        <v>8.4600000000000009</v>
      </c>
      <c r="G36" s="37">
        <v>7.87</v>
      </c>
      <c r="H36" s="37">
        <v>7.52</v>
      </c>
      <c r="I36" s="37">
        <v>7.39</v>
      </c>
      <c r="J36" s="38">
        <v>7.09</v>
      </c>
      <c r="K36" s="22"/>
      <c r="L36" s="22"/>
      <c r="M36" s="22"/>
      <c r="N36" s="22"/>
      <c r="O36" s="22"/>
      <c r="P36" s="22"/>
    </row>
    <row r="37" spans="1:16" ht="39" customHeight="1" x14ac:dyDescent="0.15">
      <c r="A37" s="22"/>
      <c r="B37" s="35"/>
      <c r="C37" s="1206" t="s">
        <v>570</v>
      </c>
      <c r="D37" s="1207"/>
      <c r="E37" s="1208"/>
      <c r="F37" s="36">
        <v>0</v>
      </c>
      <c r="G37" s="37">
        <v>0.22</v>
      </c>
      <c r="H37" s="37">
        <v>1.1399999999999999</v>
      </c>
      <c r="I37" s="37">
        <v>1.45</v>
      </c>
      <c r="J37" s="38">
        <v>2.33</v>
      </c>
      <c r="K37" s="22"/>
      <c r="L37" s="22"/>
      <c r="M37" s="22"/>
      <c r="N37" s="22"/>
      <c r="O37" s="22"/>
      <c r="P37" s="22"/>
    </row>
    <row r="38" spans="1:16" ht="39" customHeight="1" x14ac:dyDescent="0.15">
      <c r="A38" s="22"/>
      <c r="B38" s="35"/>
      <c r="C38" s="1206" t="s">
        <v>571</v>
      </c>
      <c r="D38" s="1207"/>
      <c r="E38" s="1208"/>
      <c r="F38" s="36">
        <v>0.88</v>
      </c>
      <c r="G38" s="37">
        <v>0.56000000000000005</v>
      </c>
      <c r="H38" s="37">
        <v>0.78</v>
      </c>
      <c r="I38" s="37">
        <v>0.37</v>
      </c>
      <c r="J38" s="38">
        <v>0.63</v>
      </c>
      <c r="K38" s="22"/>
      <c r="L38" s="22"/>
      <c r="M38" s="22"/>
      <c r="N38" s="22"/>
      <c r="O38" s="22"/>
      <c r="P38" s="22"/>
    </row>
    <row r="39" spans="1:16" ht="39" customHeight="1" x14ac:dyDescent="0.15">
      <c r="A39" s="22"/>
      <c r="B39" s="35"/>
      <c r="C39" s="1206" t="s">
        <v>572</v>
      </c>
      <c r="D39" s="1207"/>
      <c r="E39" s="1208"/>
      <c r="F39" s="36">
        <v>0</v>
      </c>
      <c r="G39" s="37">
        <v>0</v>
      </c>
      <c r="H39" s="37">
        <v>0</v>
      </c>
      <c r="I39" s="37">
        <v>0</v>
      </c>
      <c r="J39" s="38">
        <v>0.28000000000000003</v>
      </c>
      <c r="K39" s="22"/>
      <c r="L39" s="22"/>
      <c r="M39" s="22"/>
      <c r="N39" s="22"/>
      <c r="O39" s="22"/>
      <c r="P39" s="22"/>
    </row>
    <row r="40" spans="1:16" ht="39" customHeight="1" x14ac:dyDescent="0.15">
      <c r="A40" s="22"/>
      <c r="B40" s="35"/>
      <c r="C40" s="1206" t="s">
        <v>573</v>
      </c>
      <c r="D40" s="1207"/>
      <c r="E40" s="1208"/>
      <c r="F40" s="36">
        <v>0.03</v>
      </c>
      <c r="G40" s="37">
        <v>0.01</v>
      </c>
      <c r="H40" s="37">
        <v>0.02</v>
      </c>
      <c r="I40" s="37">
        <v>0.02</v>
      </c>
      <c r="J40" s="38">
        <v>0.01</v>
      </c>
      <c r="K40" s="22"/>
      <c r="L40" s="22"/>
      <c r="M40" s="22"/>
      <c r="N40" s="22"/>
      <c r="O40" s="22"/>
      <c r="P40" s="22"/>
    </row>
    <row r="41" spans="1:16" ht="39" customHeight="1" x14ac:dyDescent="0.15">
      <c r="A41" s="22"/>
      <c r="B41" s="35"/>
      <c r="C41" s="1206" t="s">
        <v>574</v>
      </c>
      <c r="D41" s="1207"/>
      <c r="E41" s="1208"/>
      <c r="F41" s="36">
        <v>0</v>
      </c>
      <c r="G41" s="37">
        <v>0</v>
      </c>
      <c r="H41" s="37">
        <v>0</v>
      </c>
      <c r="I41" s="37">
        <v>0</v>
      </c>
      <c r="J41" s="38">
        <v>0</v>
      </c>
      <c r="K41" s="22"/>
      <c r="L41" s="22"/>
      <c r="M41" s="22"/>
      <c r="N41" s="22"/>
      <c r="O41" s="22"/>
      <c r="P41" s="22"/>
    </row>
    <row r="42" spans="1:16" ht="39" customHeight="1" x14ac:dyDescent="0.15">
      <c r="A42" s="22"/>
      <c r="B42" s="39"/>
      <c r="C42" s="1206" t="s">
        <v>575</v>
      </c>
      <c r="D42" s="1207"/>
      <c r="E42" s="1208"/>
      <c r="F42" s="36" t="s">
        <v>518</v>
      </c>
      <c r="G42" s="37" t="s">
        <v>518</v>
      </c>
      <c r="H42" s="37" t="s">
        <v>518</v>
      </c>
      <c r="I42" s="37" t="s">
        <v>518</v>
      </c>
      <c r="J42" s="38" t="s">
        <v>518</v>
      </c>
      <c r="K42" s="22"/>
      <c r="L42" s="22"/>
      <c r="M42" s="22"/>
      <c r="N42" s="22"/>
      <c r="O42" s="22"/>
      <c r="P42" s="22"/>
    </row>
    <row r="43" spans="1:16" ht="39" customHeight="1" thickBot="1" x14ac:dyDescent="0.2">
      <c r="A43" s="22"/>
      <c r="B43" s="40"/>
      <c r="C43" s="1209" t="s">
        <v>576</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uvCrYS97r95uLmCxAQc/c+5IMMSR9ckoz/1ai3ps2f48mGbpW/OfYo61huwCJP4NDp2WuxNWjVAFhaW6uw5og==" saltValue="QoaBS4q2VmMyv7Qdqz7C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1933</v>
      </c>
      <c r="L45" s="60">
        <v>1909</v>
      </c>
      <c r="M45" s="60">
        <v>1983</v>
      </c>
      <c r="N45" s="60">
        <v>1951</v>
      </c>
      <c r="O45" s="61">
        <v>1797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x14ac:dyDescent="0.15">
      <c r="A48" s="48"/>
      <c r="B48" s="1234"/>
      <c r="C48" s="1235"/>
      <c r="D48" s="62"/>
      <c r="E48" s="1216" t="s">
        <v>15</v>
      </c>
      <c r="F48" s="1216"/>
      <c r="G48" s="1216"/>
      <c r="H48" s="1216"/>
      <c r="I48" s="1216"/>
      <c r="J48" s="1217"/>
      <c r="K48" s="63">
        <v>1188</v>
      </c>
      <c r="L48" s="64">
        <v>1154</v>
      </c>
      <c r="M48" s="64">
        <v>1130</v>
      </c>
      <c r="N48" s="64">
        <v>1113</v>
      </c>
      <c r="O48" s="65">
        <v>1040</v>
      </c>
      <c r="P48" s="48"/>
      <c r="Q48" s="48"/>
      <c r="R48" s="48"/>
      <c r="S48" s="48"/>
      <c r="T48" s="48"/>
      <c r="U48" s="48"/>
    </row>
    <row r="49" spans="1:21" ht="30.75" customHeight="1" x14ac:dyDescent="0.15">
      <c r="A49" s="48"/>
      <c r="B49" s="1234"/>
      <c r="C49" s="1235"/>
      <c r="D49" s="62"/>
      <c r="E49" s="1216" t="s">
        <v>16</v>
      </c>
      <c r="F49" s="1216"/>
      <c r="G49" s="1216"/>
      <c r="H49" s="1216"/>
      <c r="I49" s="1216"/>
      <c r="J49" s="1217"/>
      <c r="K49" s="63">
        <v>31</v>
      </c>
      <c r="L49" s="64">
        <v>75</v>
      </c>
      <c r="M49" s="64">
        <v>98</v>
      </c>
      <c r="N49" s="64">
        <v>109</v>
      </c>
      <c r="O49" s="65">
        <v>114</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518</v>
      </c>
      <c r="L50" s="64" t="s">
        <v>518</v>
      </c>
      <c r="M50" s="64" t="s">
        <v>518</v>
      </c>
      <c r="N50" s="64" t="s">
        <v>518</v>
      </c>
      <c r="O50" s="65" t="s">
        <v>518</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518</v>
      </c>
      <c r="L51" s="64" t="s">
        <v>518</v>
      </c>
      <c r="M51" s="64" t="s">
        <v>518</v>
      </c>
      <c r="N51" s="64" t="s">
        <v>518</v>
      </c>
      <c r="O51" s="65" t="s">
        <v>518</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2258</v>
      </c>
      <c r="L52" s="64">
        <v>2317</v>
      </c>
      <c r="M52" s="64">
        <v>2251</v>
      </c>
      <c r="N52" s="64">
        <v>2217</v>
      </c>
      <c r="O52" s="65">
        <v>2206</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894</v>
      </c>
      <c r="L53" s="69">
        <v>821</v>
      </c>
      <c r="M53" s="69">
        <v>960</v>
      </c>
      <c r="N53" s="69">
        <v>956</v>
      </c>
      <c r="O53" s="70">
        <v>745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utTmOtItHsTtYWHmje4XG7zAhsj17NlrhTYC4hnuB7SADDYq7XYPZeL7NeATXAbL3LJeO0KX8JUs2pSeudgLg==" saltValue="WKgiU1ztKbvgSwCSfRe7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52" t="s">
        <v>30</v>
      </c>
      <c r="C41" s="1253"/>
      <c r="D41" s="102"/>
      <c r="E41" s="1254" t="s">
        <v>31</v>
      </c>
      <c r="F41" s="1254"/>
      <c r="G41" s="1254"/>
      <c r="H41" s="1255"/>
      <c r="I41" s="103">
        <v>20133</v>
      </c>
      <c r="J41" s="104">
        <v>20261</v>
      </c>
      <c r="K41" s="104">
        <v>20952</v>
      </c>
      <c r="L41" s="104">
        <v>22132</v>
      </c>
      <c r="M41" s="105">
        <v>24884</v>
      </c>
    </row>
    <row r="42" spans="2:13" ht="27.75" customHeight="1" x14ac:dyDescent="0.15">
      <c r="B42" s="1242"/>
      <c r="C42" s="1243"/>
      <c r="D42" s="106"/>
      <c r="E42" s="1246" t="s">
        <v>32</v>
      </c>
      <c r="F42" s="1246"/>
      <c r="G42" s="1246"/>
      <c r="H42" s="1247"/>
      <c r="I42" s="107" t="s">
        <v>518</v>
      </c>
      <c r="J42" s="108" t="s">
        <v>518</v>
      </c>
      <c r="K42" s="108" t="s">
        <v>518</v>
      </c>
      <c r="L42" s="108" t="s">
        <v>518</v>
      </c>
      <c r="M42" s="109" t="s">
        <v>518</v>
      </c>
    </row>
    <row r="43" spans="2:13" ht="27.75" customHeight="1" x14ac:dyDescent="0.15">
      <c r="B43" s="1242"/>
      <c r="C43" s="1243"/>
      <c r="D43" s="106"/>
      <c r="E43" s="1246" t="s">
        <v>33</v>
      </c>
      <c r="F43" s="1246"/>
      <c r="G43" s="1246"/>
      <c r="H43" s="1247"/>
      <c r="I43" s="107">
        <v>12668</v>
      </c>
      <c r="J43" s="108">
        <v>12272</v>
      </c>
      <c r="K43" s="108">
        <v>11025</v>
      </c>
      <c r="L43" s="108">
        <v>10435</v>
      </c>
      <c r="M43" s="109">
        <v>9864</v>
      </c>
    </row>
    <row r="44" spans="2:13" ht="27.75" customHeight="1" x14ac:dyDescent="0.15">
      <c r="B44" s="1242"/>
      <c r="C44" s="1243"/>
      <c r="D44" s="106"/>
      <c r="E44" s="1246" t="s">
        <v>34</v>
      </c>
      <c r="F44" s="1246"/>
      <c r="G44" s="1246"/>
      <c r="H44" s="1247"/>
      <c r="I44" s="107">
        <v>629</v>
      </c>
      <c r="J44" s="108">
        <v>610</v>
      </c>
      <c r="K44" s="108">
        <v>572</v>
      </c>
      <c r="L44" s="108">
        <v>523</v>
      </c>
      <c r="M44" s="109">
        <v>829</v>
      </c>
    </row>
    <row r="45" spans="2:13" ht="27.75" customHeight="1" x14ac:dyDescent="0.15">
      <c r="B45" s="1242"/>
      <c r="C45" s="1243"/>
      <c r="D45" s="106"/>
      <c r="E45" s="1246" t="s">
        <v>35</v>
      </c>
      <c r="F45" s="1246"/>
      <c r="G45" s="1246"/>
      <c r="H45" s="1247"/>
      <c r="I45" s="107">
        <v>3803</v>
      </c>
      <c r="J45" s="108">
        <v>3565</v>
      </c>
      <c r="K45" s="108">
        <v>3443</v>
      </c>
      <c r="L45" s="108">
        <v>3453</v>
      </c>
      <c r="M45" s="109">
        <v>4102</v>
      </c>
    </row>
    <row r="46" spans="2:13" ht="27.75" customHeight="1" x14ac:dyDescent="0.15">
      <c r="B46" s="1242"/>
      <c r="C46" s="1243"/>
      <c r="D46" s="110"/>
      <c r="E46" s="1246" t="s">
        <v>36</v>
      </c>
      <c r="F46" s="1246"/>
      <c r="G46" s="1246"/>
      <c r="H46" s="1247"/>
      <c r="I46" s="107" t="s">
        <v>518</v>
      </c>
      <c r="J46" s="108" t="s">
        <v>518</v>
      </c>
      <c r="K46" s="108" t="s">
        <v>518</v>
      </c>
      <c r="L46" s="108" t="s">
        <v>518</v>
      </c>
      <c r="M46" s="109" t="s">
        <v>518</v>
      </c>
    </row>
    <row r="47" spans="2:13" ht="27.75" customHeight="1" x14ac:dyDescent="0.15">
      <c r="B47" s="1242"/>
      <c r="C47" s="1243"/>
      <c r="D47" s="111"/>
      <c r="E47" s="1256" t="s">
        <v>37</v>
      </c>
      <c r="F47" s="1257"/>
      <c r="G47" s="1257"/>
      <c r="H47" s="1258"/>
      <c r="I47" s="107" t="s">
        <v>518</v>
      </c>
      <c r="J47" s="108" t="s">
        <v>518</v>
      </c>
      <c r="K47" s="108" t="s">
        <v>518</v>
      </c>
      <c r="L47" s="108" t="s">
        <v>518</v>
      </c>
      <c r="M47" s="109" t="s">
        <v>518</v>
      </c>
    </row>
    <row r="48" spans="2:13" ht="27.75" customHeight="1" x14ac:dyDescent="0.15">
      <c r="B48" s="1242"/>
      <c r="C48" s="1243"/>
      <c r="D48" s="106"/>
      <c r="E48" s="1246" t="s">
        <v>38</v>
      </c>
      <c r="F48" s="1246"/>
      <c r="G48" s="1246"/>
      <c r="H48" s="1247"/>
      <c r="I48" s="107" t="s">
        <v>518</v>
      </c>
      <c r="J48" s="108" t="s">
        <v>518</v>
      </c>
      <c r="K48" s="108" t="s">
        <v>518</v>
      </c>
      <c r="L48" s="108" t="s">
        <v>518</v>
      </c>
      <c r="M48" s="109" t="s">
        <v>518</v>
      </c>
    </row>
    <row r="49" spans="2:13" ht="27.75" customHeight="1" x14ac:dyDescent="0.15">
      <c r="B49" s="1244"/>
      <c r="C49" s="1245"/>
      <c r="D49" s="106"/>
      <c r="E49" s="1246" t="s">
        <v>39</v>
      </c>
      <c r="F49" s="1246"/>
      <c r="G49" s="1246"/>
      <c r="H49" s="1247"/>
      <c r="I49" s="107" t="s">
        <v>518</v>
      </c>
      <c r="J49" s="108" t="s">
        <v>518</v>
      </c>
      <c r="K49" s="108" t="s">
        <v>518</v>
      </c>
      <c r="L49" s="108" t="s">
        <v>518</v>
      </c>
      <c r="M49" s="109" t="s">
        <v>518</v>
      </c>
    </row>
    <row r="50" spans="2:13" ht="27.75" customHeight="1" x14ac:dyDescent="0.15">
      <c r="B50" s="1240" t="s">
        <v>40</v>
      </c>
      <c r="C50" s="1241"/>
      <c r="D50" s="112"/>
      <c r="E50" s="1246" t="s">
        <v>41</v>
      </c>
      <c r="F50" s="1246"/>
      <c r="G50" s="1246"/>
      <c r="H50" s="1247"/>
      <c r="I50" s="107">
        <v>7640</v>
      </c>
      <c r="J50" s="108">
        <v>7732</v>
      </c>
      <c r="K50" s="108">
        <v>11314</v>
      </c>
      <c r="L50" s="108">
        <v>12364</v>
      </c>
      <c r="M50" s="109">
        <v>13312</v>
      </c>
    </row>
    <row r="51" spans="2:13" ht="27.75" customHeight="1" x14ac:dyDescent="0.15">
      <c r="B51" s="1242"/>
      <c r="C51" s="1243"/>
      <c r="D51" s="106"/>
      <c r="E51" s="1246" t="s">
        <v>42</v>
      </c>
      <c r="F51" s="1246"/>
      <c r="G51" s="1246"/>
      <c r="H51" s="1247"/>
      <c r="I51" s="107">
        <v>5944</v>
      </c>
      <c r="J51" s="108">
        <v>5561</v>
      </c>
      <c r="K51" s="108">
        <v>5206</v>
      </c>
      <c r="L51" s="108">
        <v>4509</v>
      </c>
      <c r="M51" s="109">
        <v>4038</v>
      </c>
    </row>
    <row r="52" spans="2:13" ht="27.75" customHeight="1" x14ac:dyDescent="0.15">
      <c r="B52" s="1244"/>
      <c r="C52" s="1245"/>
      <c r="D52" s="106"/>
      <c r="E52" s="1246" t="s">
        <v>43</v>
      </c>
      <c r="F52" s="1246"/>
      <c r="G52" s="1246"/>
      <c r="H52" s="1247"/>
      <c r="I52" s="107">
        <v>22259</v>
      </c>
      <c r="J52" s="108">
        <v>22550</v>
      </c>
      <c r="K52" s="108">
        <v>22896</v>
      </c>
      <c r="L52" s="108">
        <v>23532</v>
      </c>
      <c r="M52" s="109">
        <v>26168</v>
      </c>
    </row>
    <row r="53" spans="2:13" ht="27.75" customHeight="1" thickBot="1" x14ac:dyDescent="0.2">
      <c r="B53" s="1248" t="s">
        <v>44</v>
      </c>
      <c r="C53" s="1249"/>
      <c r="D53" s="113"/>
      <c r="E53" s="1250" t="s">
        <v>45</v>
      </c>
      <c r="F53" s="1250"/>
      <c r="G53" s="1250"/>
      <c r="H53" s="1251"/>
      <c r="I53" s="114">
        <v>1391</v>
      </c>
      <c r="J53" s="115">
        <v>866</v>
      </c>
      <c r="K53" s="115">
        <v>-3424</v>
      </c>
      <c r="L53" s="115">
        <v>-3862</v>
      </c>
      <c r="M53" s="116">
        <v>-3840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NOtc9j0LATkQwwylPcv7E3B6n35rfRd3AVvVbhK+Xr/31wT2/hFvjWz2j4ffJQ8cc17BwK3udR2xg9N4sB/UcQ==" saltValue="o3rsv27W4PGREurfh+tN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4" t="s">
        <v>48</v>
      </c>
      <c r="D55" s="1264"/>
      <c r="E55" s="1265"/>
      <c r="F55" s="128">
        <v>3286</v>
      </c>
      <c r="G55" s="128">
        <v>3287</v>
      </c>
      <c r="H55" s="129">
        <v>3124</v>
      </c>
    </row>
    <row r="56" spans="2:8" ht="52.5" customHeight="1" x14ac:dyDescent="0.15">
      <c r="B56" s="130"/>
      <c r="C56" s="1266" t="s">
        <v>49</v>
      </c>
      <c r="D56" s="1266"/>
      <c r="E56" s="1267"/>
      <c r="F56" s="131">
        <v>1578</v>
      </c>
      <c r="G56" s="131">
        <v>1980</v>
      </c>
      <c r="H56" s="132">
        <v>1981</v>
      </c>
    </row>
    <row r="57" spans="2:8" ht="53.25" customHeight="1" x14ac:dyDescent="0.15">
      <c r="B57" s="130"/>
      <c r="C57" s="1268" t="s">
        <v>50</v>
      </c>
      <c r="D57" s="1268"/>
      <c r="E57" s="1269"/>
      <c r="F57" s="133">
        <v>5424</v>
      </c>
      <c r="G57" s="133">
        <v>7038</v>
      </c>
      <c r="H57" s="134">
        <v>7561</v>
      </c>
    </row>
    <row r="58" spans="2:8" ht="45.75" customHeight="1" x14ac:dyDescent="0.15">
      <c r="B58" s="135"/>
      <c r="C58" s="1259" t="s">
        <v>598</v>
      </c>
      <c r="D58" s="1260"/>
      <c r="E58" s="1261"/>
      <c r="F58" s="136">
        <v>3077</v>
      </c>
      <c r="G58" s="136">
        <v>3995</v>
      </c>
      <c r="H58" s="137">
        <v>3352</v>
      </c>
    </row>
    <row r="59" spans="2:8" ht="45.75" customHeight="1" x14ac:dyDescent="0.15">
      <c r="B59" s="135"/>
      <c r="C59" s="1259" t="s">
        <v>599</v>
      </c>
      <c r="D59" s="1260"/>
      <c r="E59" s="1261"/>
      <c r="F59" s="136" t="s">
        <v>604</v>
      </c>
      <c r="G59" s="136" t="s">
        <v>603</v>
      </c>
      <c r="H59" s="137">
        <v>1355</v>
      </c>
    </row>
    <row r="60" spans="2:8" ht="45.75" customHeight="1" x14ac:dyDescent="0.15">
      <c r="B60" s="135"/>
      <c r="C60" s="1259" t="s">
        <v>600</v>
      </c>
      <c r="D60" s="1260"/>
      <c r="E60" s="1261"/>
      <c r="F60" s="136">
        <v>871</v>
      </c>
      <c r="G60" s="136">
        <v>981</v>
      </c>
      <c r="H60" s="137">
        <v>971</v>
      </c>
    </row>
    <row r="61" spans="2:8" ht="45.75" customHeight="1" x14ac:dyDescent="0.15">
      <c r="B61" s="135"/>
      <c r="C61" s="1259" t="s">
        <v>601</v>
      </c>
      <c r="D61" s="1260"/>
      <c r="E61" s="1261"/>
      <c r="F61" s="136">
        <v>246</v>
      </c>
      <c r="G61" s="136">
        <v>519</v>
      </c>
      <c r="H61" s="137">
        <v>454</v>
      </c>
    </row>
    <row r="62" spans="2:8" ht="45.75" customHeight="1" thickBot="1" x14ac:dyDescent="0.2">
      <c r="B62" s="138"/>
      <c r="C62" s="1259" t="s">
        <v>602</v>
      </c>
      <c r="D62" s="1260"/>
      <c r="E62" s="1261"/>
      <c r="F62" s="136">
        <v>222</v>
      </c>
      <c r="G62" s="139">
        <v>396</v>
      </c>
      <c r="H62" s="140">
        <v>311</v>
      </c>
    </row>
    <row r="63" spans="2:8" ht="52.5" customHeight="1" thickBot="1" x14ac:dyDescent="0.2">
      <c r="B63" s="141"/>
      <c r="C63" s="1262" t="s">
        <v>51</v>
      </c>
      <c r="D63" s="1262"/>
      <c r="E63" s="1263"/>
      <c r="F63" s="142">
        <v>10288</v>
      </c>
      <c r="G63" s="142">
        <v>12305</v>
      </c>
      <c r="H63" s="143">
        <v>12665</v>
      </c>
    </row>
    <row r="64" spans="2:8" ht="15" customHeight="1" x14ac:dyDescent="0.15"/>
  </sheetData>
  <sheetProtection algorithmName="SHA-512" hashValue="/nXwWJacwoDVfWu9Qf11vgU6zo1FcDDwKqzePHnpPTzuW+dfE4Fhkqb7pa7p7NRvvOCBpQPmAI+dut4yLKEf5w==" saltValue="lj45Q9ptTsDlPNW5beTP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41377</v>
      </c>
      <c r="E3" s="162"/>
      <c r="F3" s="163">
        <v>44504</v>
      </c>
      <c r="G3" s="164"/>
      <c r="H3" s="165"/>
    </row>
    <row r="4" spans="1:8" x14ac:dyDescent="0.15">
      <c r="A4" s="166"/>
      <c r="B4" s="167"/>
      <c r="C4" s="168"/>
      <c r="D4" s="169">
        <v>28144</v>
      </c>
      <c r="E4" s="170"/>
      <c r="F4" s="171">
        <v>25876</v>
      </c>
      <c r="G4" s="172"/>
      <c r="H4" s="173"/>
    </row>
    <row r="5" spans="1:8" x14ac:dyDescent="0.15">
      <c r="A5" s="154" t="s">
        <v>551</v>
      </c>
      <c r="B5" s="159"/>
      <c r="C5" s="160"/>
      <c r="D5" s="161">
        <v>38775</v>
      </c>
      <c r="E5" s="162"/>
      <c r="F5" s="163">
        <v>47820</v>
      </c>
      <c r="G5" s="164"/>
      <c r="H5" s="165"/>
    </row>
    <row r="6" spans="1:8" x14ac:dyDescent="0.15">
      <c r="A6" s="166"/>
      <c r="B6" s="167"/>
      <c r="C6" s="168"/>
      <c r="D6" s="169">
        <v>20715</v>
      </c>
      <c r="E6" s="170"/>
      <c r="F6" s="171">
        <v>25855</v>
      </c>
      <c r="G6" s="172"/>
      <c r="H6" s="173"/>
    </row>
    <row r="7" spans="1:8" x14ac:dyDescent="0.15">
      <c r="A7" s="154" t="s">
        <v>552</v>
      </c>
      <c r="B7" s="159"/>
      <c r="C7" s="160"/>
      <c r="D7" s="161">
        <v>56684</v>
      </c>
      <c r="E7" s="162"/>
      <c r="F7" s="163">
        <v>41934</v>
      </c>
      <c r="G7" s="164"/>
      <c r="H7" s="165"/>
    </row>
    <row r="8" spans="1:8" x14ac:dyDescent="0.15">
      <c r="A8" s="166"/>
      <c r="B8" s="167"/>
      <c r="C8" s="168"/>
      <c r="D8" s="169">
        <v>29213</v>
      </c>
      <c r="E8" s="170"/>
      <c r="F8" s="171">
        <v>23352</v>
      </c>
      <c r="G8" s="172"/>
      <c r="H8" s="173"/>
    </row>
    <row r="9" spans="1:8" x14ac:dyDescent="0.15">
      <c r="A9" s="154" t="s">
        <v>553</v>
      </c>
      <c r="B9" s="159"/>
      <c r="C9" s="160"/>
      <c r="D9" s="161">
        <v>86569</v>
      </c>
      <c r="E9" s="162"/>
      <c r="F9" s="163">
        <v>45588</v>
      </c>
      <c r="G9" s="164"/>
      <c r="H9" s="165"/>
    </row>
    <row r="10" spans="1:8" x14ac:dyDescent="0.15">
      <c r="A10" s="166"/>
      <c r="B10" s="167"/>
      <c r="C10" s="168"/>
      <c r="D10" s="169">
        <v>38921</v>
      </c>
      <c r="E10" s="170"/>
      <c r="F10" s="171">
        <v>24150</v>
      </c>
      <c r="G10" s="172"/>
      <c r="H10" s="173"/>
    </row>
    <row r="11" spans="1:8" x14ac:dyDescent="0.15">
      <c r="A11" s="154" t="s">
        <v>554</v>
      </c>
      <c r="B11" s="159"/>
      <c r="C11" s="160"/>
      <c r="D11" s="161">
        <v>127822</v>
      </c>
      <c r="E11" s="162"/>
      <c r="F11" s="163">
        <v>45483</v>
      </c>
      <c r="G11" s="164"/>
      <c r="H11" s="165"/>
    </row>
    <row r="12" spans="1:8" x14ac:dyDescent="0.15">
      <c r="A12" s="166"/>
      <c r="B12" s="167"/>
      <c r="C12" s="174"/>
      <c r="D12" s="169">
        <v>56698</v>
      </c>
      <c r="E12" s="170"/>
      <c r="F12" s="171">
        <v>24241</v>
      </c>
      <c r="G12" s="172"/>
      <c r="H12" s="173"/>
    </row>
    <row r="13" spans="1:8" x14ac:dyDescent="0.15">
      <c r="A13" s="154"/>
      <c r="B13" s="159"/>
      <c r="C13" s="175"/>
      <c r="D13" s="176">
        <v>70245</v>
      </c>
      <c r="E13" s="177"/>
      <c r="F13" s="178">
        <v>45066</v>
      </c>
      <c r="G13" s="179"/>
      <c r="H13" s="165"/>
    </row>
    <row r="14" spans="1:8" x14ac:dyDescent="0.15">
      <c r="A14" s="166"/>
      <c r="B14" s="167"/>
      <c r="C14" s="168"/>
      <c r="D14" s="169">
        <v>34738</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8.6999999999999993</v>
      </c>
      <c r="C19" s="180">
        <f>ROUND(VALUE(SUBSTITUTE(実質収支比率等に係る経年分析!G$48,"▲","-")),2)</f>
        <v>9.23</v>
      </c>
      <c r="D19" s="180">
        <f>ROUND(VALUE(SUBSTITUTE(実質収支比率等に係る経年分析!H$48,"▲","-")),2)</f>
        <v>10.53</v>
      </c>
      <c r="E19" s="180">
        <f>ROUND(VALUE(SUBSTITUTE(実質収支比率等に係る経年分析!I$48,"▲","-")),2)</f>
        <v>10.199999999999999</v>
      </c>
      <c r="F19" s="180">
        <f>ROUND(VALUE(SUBSTITUTE(実質収支比率等に係る経年分析!J$48,"▲","-")),2)</f>
        <v>9.5500000000000007</v>
      </c>
    </row>
    <row r="20" spans="1:11" x14ac:dyDescent="0.15">
      <c r="A20" s="180" t="s">
        <v>55</v>
      </c>
      <c r="B20" s="180">
        <f>ROUND(VALUE(SUBSTITUTE(実質収支比率等に係る経年分析!F$47,"▲","-")),2)</f>
        <v>20.61</v>
      </c>
      <c r="C20" s="180">
        <f>ROUND(VALUE(SUBSTITUTE(実質収支比率等に係る経年分析!G$47,"▲","-")),2)</f>
        <v>20.61</v>
      </c>
      <c r="D20" s="180">
        <f>ROUND(VALUE(SUBSTITUTE(実質収支比率等に係る経年分析!H$47,"▲","-")),2)</f>
        <v>20.51</v>
      </c>
      <c r="E20" s="180">
        <f>ROUND(VALUE(SUBSTITUTE(実質収支比率等に係る経年分析!I$47,"▲","-")),2)</f>
        <v>20.37</v>
      </c>
      <c r="F20" s="180">
        <f>ROUND(VALUE(SUBSTITUTE(実質収支比率等に係る経年分析!J$47,"▲","-")),2)</f>
        <v>18.87</v>
      </c>
    </row>
    <row r="21" spans="1:11" x14ac:dyDescent="0.15">
      <c r="A21" s="180" t="s">
        <v>56</v>
      </c>
      <c r="B21" s="180">
        <f>IF(ISNUMBER(VALUE(SUBSTITUTE(実質収支比率等に係る経年分析!F$49,"▲","-"))),ROUND(VALUE(SUBSTITUTE(実質収支比率等に係る経年分析!F$49,"▲","-")),2),NA())</f>
        <v>-0.83</v>
      </c>
      <c r="C21" s="180">
        <f>IF(ISNUMBER(VALUE(SUBSTITUTE(実質収支比率等に係る経年分析!G$49,"▲","-"))),ROUND(VALUE(SUBSTITUTE(実質収支比率等に係る経年分析!G$49,"▲","-")),2),NA())</f>
        <v>0.55000000000000004</v>
      </c>
      <c r="D21" s="180">
        <f>IF(ISNUMBER(VALUE(SUBSTITUTE(実質収支比率等に係る経年分析!H$49,"▲","-"))),ROUND(VALUE(SUBSTITUTE(実質収支比率等に係る経年分析!H$49,"▲","-")),2),NA())</f>
        <v>1.37</v>
      </c>
      <c r="E21" s="180">
        <f>IF(ISNUMBER(VALUE(SUBSTITUTE(実質収支比率等に係る経年分析!I$49,"▲","-"))),ROUND(VALUE(SUBSTITUTE(実質収支比率等に係る経年分析!I$49,"▲","-")),2),NA())</f>
        <v>-0.24</v>
      </c>
      <c r="F21" s="180">
        <f>IF(ISNUMBER(VALUE(SUBSTITUTE(実質収支比率等に係る経年分析!J$49,"▲","-"))),ROUND(VALUE(SUBSTITUTE(実質収支比率等に係る経年分析!J$49,"▲","-")),2),NA())</f>
        <v>-0.51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国民健康保険（事業勘定の部）</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産業団地整備事業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15">
      <c r="A32" s="181" t="str">
        <f>IF(連結実質赤字比率に係る赤字・黒字の構成分析!C$38="",NA(),連結実質赤字比率に係る赤字・黒字の構成分析!C$38)</f>
        <v>介護保険</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0.56000000000000005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0.63</v>
      </c>
    </row>
    <row r="33" spans="1:16" x14ac:dyDescent="0.15">
      <c r="A33" s="181" t="str">
        <f>IF(連結実質赤字比率に係る赤字・黒字の構成分析!C$37="",NA(),連結実質赤字比率に係る赤字・黒字の構成分析!C$37)</f>
        <v>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1.1399999999999999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2.33</v>
      </c>
    </row>
    <row r="34" spans="1:16" x14ac:dyDescent="0.15">
      <c r="A34" s="181" t="str">
        <f>IF(連結実質赤字比率に係る赤字・黒字の構成分析!C$36="",NA(),連結実質赤字比率に係る赤字・黒字の構成分析!C$36)</f>
        <v>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8.4600000000000009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7.09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8.6999999999999993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9.2200000000000006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10.199999999999999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9.5399999999999991</v>
      </c>
    </row>
    <row r="36" spans="1:16" x14ac:dyDescent="0.15">
      <c r="A36" s="181" t="str">
        <f>IF(連結実質赤字比率に係る赤字・黒字の構成分析!C$34="",NA(),連結実質赤字比率に係る赤字・黒字の構成分析!C$34)</f>
        <v>市立敦賀病院事業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19.760000000000002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23.09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2258</v>
      </c>
      <c r="E42" s="182"/>
      <c r="F42" s="182"/>
      <c r="G42" s="182">
        <f>'実質公債費比率（分子）の構造'!L$52</f>
        <v>2317</v>
      </c>
      <c r="H42" s="182"/>
      <c r="I42" s="182"/>
      <c r="J42" s="182">
        <f>'実質公債費比率（分子）の構造'!M$52</f>
        <v>2251</v>
      </c>
      <c r="K42" s="182"/>
      <c r="L42" s="182"/>
      <c r="M42" s="182">
        <f>'実質公債費比率（分子）の構造'!N$52</f>
        <v>2217</v>
      </c>
      <c r="N42" s="182"/>
      <c r="O42" s="182"/>
      <c r="P42" s="182">
        <f>'実質公債費比率（分子）の構造'!O$52</f>
        <v>2206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31</v>
      </c>
      <c r="C45" s="182"/>
      <c r="D45" s="182"/>
      <c r="E45" s="182">
        <f>'実質公債費比率（分子）の構造'!L$49</f>
        <v>75</v>
      </c>
      <c r="F45" s="182"/>
      <c r="G45" s="182"/>
      <c r="H45" s="182">
        <f>'実質公債費比率（分子）の構造'!M$49</f>
        <v>98</v>
      </c>
      <c r="I45" s="182"/>
      <c r="J45" s="182"/>
      <c r="K45" s="182">
        <f>'実質公債費比率（分子）の構造'!N$49</f>
        <v>109</v>
      </c>
      <c r="L45" s="182"/>
      <c r="M45" s="182"/>
      <c r="N45" s="182">
        <f>'実質公債費比率（分子）の構造'!O$49</f>
        <v>114</v>
      </c>
      <c r="O45" s="182"/>
      <c r="P45" s="182"/>
    </row>
    <row r="46" spans="1:16" x14ac:dyDescent="0.15">
      <c r="A46" s="182" t="s">
        <v>67</v>
      </c>
      <c r="B46" s="182">
        <f>'実質公債費比率（分子）の構造'!K$48</f>
        <v>1188</v>
      </c>
      <c r="C46" s="182"/>
      <c r="D46" s="182"/>
      <c r="E46" s="182">
        <f>'実質公債費比率（分子）の構造'!L$48</f>
        <v>1154</v>
      </c>
      <c r="F46" s="182"/>
      <c r="G46" s="182"/>
      <c r="H46" s="182">
        <f>'実質公債費比率（分子）の構造'!M$48</f>
        <v>1130</v>
      </c>
      <c r="I46" s="182"/>
      <c r="J46" s="182"/>
      <c r="K46" s="182">
        <f>'実質公債費比率（分子）の構造'!N$48</f>
        <v>1113</v>
      </c>
      <c r="L46" s="182"/>
      <c r="M46" s="182"/>
      <c r="N46" s="182">
        <f>'実質公債費比率（分子）の構造'!O$48</f>
        <v>1040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1933</v>
      </c>
      <c r="C49" s="182"/>
      <c r="D49" s="182"/>
      <c r="E49" s="182">
        <f>'実質公債費比率（分子）の構造'!L$45</f>
        <v>1909</v>
      </c>
      <c r="F49" s="182"/>
      <c r="G49" s="182"/>
      <c r="H49" s="182">
        <f>'実質公債費比率（分子）の構造'!M$45</f>
        <v>1983</v>
      </c>
      <c r="I49" s="182"/>
      <c r="J49" s="182"/>
      <c r="K49" s="182">
        <f>'実質公債費比率（分子）の構造'!N$45</f>
        <v>1951</v>
      </c>
      <c r="L49" s="182"/>
      <c r="M49" s="182"/>
      <c r="N49" s="182">
        <f>'実質公債費比率（分子）の構造'!O$45</f>
        <v>1797</v>
      </c>
      <c r="O49" s="182"/>
      <c r="P49" s="182"/>
    </row>
    <row r="50" spans="1:16" x14ac:dyDescent="0.15">
      <c r="A50" s="182" t="s">
        <v>71</v>
      </c>
      <c r="B50" s="182" t="e">
        <f>NA()</f>
        <v>#N/A</v>
      </c>
      <c r="C50" s="182">
        <f>IF(ISNUMBER('実質公債費比率（分子）の構造'!K$53),'実質公債費比率（分子）の構造'!K$53,NA())</f>
        <v>894</v>
      </c>
      <c r="D50" s="182" t="e">
        <f>NA()</f>
        <v>#N/A</v>
      </c>
      <c r="E50" s="182" t="e">
        <f>NA()</f>
        <v>#N/A</v>
      </c>
      <c r="F50" s="182">
        <f>IF(ISNUMBER('実質公債費比率（分子）の構造'!L$53),'実質公債費比率（分子）の構造'!L$53,NA())</f>
        <v>821</v>
      </c>
      <c r="G50" s="182" t="e">
        <f>NA()</f>
        <v>#N/A</v>
      </c>
      <c r="H50" s="182" t="e">
        <f>NA()</f>
        <v>#N/A</v>
      </c>
      <c r="I50" s="182">
        <f>IF(ISNUMBER('実質公債費比率（分子）の構造'!M$53),'実質公債費比率（分子）の構造'!M$53,NA())</f>
        <v>960</v>
      </c>
      <c r="J50" s="182" t="e">
        <f>NA()</f>
        <v>#N/A</v>
      </c>
      <c r="K50" s="182" t="e">
        <f>NA()</f>
        <v>#N/A</v>
      </c>
      <c r="L50" s="182">
        <f>IF(ISNUMBER('実質公債費比率（分子）の構造'!N$53),'実質公債費比率（分子）の構造'!N$53,NA())</f>
        <v>956</v>
      </c>
      <c r="M50" s="182" t="e">
        <f>NA()</f>
        <v>#N/A</v>
      </c>
      <c r="N50" s="182" t="e">
        <f>NA()</f>
        <v>#N/A</v>
      </c>
      <c r="O50" s="182">
        <f>IF(ISNUMBER('実質公債費比率（分子）の構造'!O$53),'実質公債費比率（分子）の構造'!O$53,NA())</f>
        <v>745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22259</v>
      </c>
      <c r="E56" s="181"/>
      <c r="F56" s="181"/>
      <c r="G56" s="181">
        <f>'将来負担比率（分子）の構造'!J$52</f>
        <v>22550</v>
      </c>
      <c r="H56" s="181"/>
      <c r="I56" s="181"/>
      <c r="J56" s="181">
        <f>'将来負担比率（分子）の構造'!K$52</f>
        <v>22896</v>
      </c>
      <c r="K56" s="181"/>
      <c r="L56" s="181"/>
      <c r="M56" s="181">
        <f>'将来負担比率（分子）の構造'!L$52</f>
        <v>23532</v>
      </c>
      <c r="N56" s="181"/>
      <c r="O56" s="181"/>
      <c r="P56" s="181">
        <f>'将来負担比率（分子）の構造'!M$52</f>
        <v>26168</v>
      </c>
    </row>
    <row r="57" spans="1:16" x14ac:dyDescent="0.15">
      <c r="A57" s="181" t="s">
        <v>42</v>
      </c>
      <c r="B57" s="181"/>
      <c r="C57" s="181"/>
      <c r="D57" s="181">
        <f>'将来負担比率（分子）の構造'!I$51</f>
        <v>5944</v>
      </c>
      <c r="E57" s="181"/>
      <c r="F57" s="181"/>
      <c r="G57" s="181">
        <f>'将来負担比率（分子）の構造'!J$51</f>
        <v>5561</v>
      </c>
      <c r="H57" s="181"/>
      <c r="I57" s="181"/>
      <c r="J57" s="181">
        <f>'将来負担比率（分子）の構造'!K$51</f>
        <v>5206</v>
      </c>
      <c r="K57" s="181"/>
      <c r="L57" s="181"/>
      <c r="M57" s="181">
        <f>'将来負担比率（分子）の構造'!L$51</f>
        <v>4509</v>
      </c>
      <c r="N57" s="181"/>
      <c r="O57" s="181"/>
      <c r="P57" s="181">
        <f>'将来負担比率（分子）の構造'!M$51</f>
        <v>4038</v>
      </c>
    </row>
    <row r="58" spans="1:16" x14ac:dyDescent="0.15">
      <c r="A58" s="181" t="s">
        <v>41</v>
      </c>
      <c r="B58" s="181"/>
      <c r="C58" s="181"/>
      <c r="D58" s="181">
        <f>'将来負担比率（分子）の構造'!I$50</f>
        <v>7640</v>
      </c>
      <c r="E58" s="181"/>
      <c r="F58" s="181"/>
      <c r="G58" s="181">
        <f>'将来負担比率（分子）の構造'!J$50</f>
        <v>7732</v>
      </c>
      <c r="H58" s="181"/>
      <c r="I58" s="181"/>
      <c r="J58" s="181">
        <f>'将来負担比率（分子）の構造'!K$50</f>
        <v>11314</v>
      </c>
      <c r="K58" s="181"/>
      <c r="L58" s="181"/>
      <c r="M58" s="181">
        <f>'将来負担比率（分子）の構造'!L$50</f>
        <v>12364</v>
      </c>
      <c r="N58" s="181"/>
      <c r="O58" s="181"/>
      <c r="P58" s="181">
        <f>'将来負担比率（分子）の構造'!M$50</f>
        <v>13312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3803</v>
      </c>
      <c r="C62" s="181"/>
      <c r="D62" s="181"/>
      <c r="E62" s="181">
        <f>'将来負担比率（分子）の構造'!J$45</f>
        <v>3565</v>
      </c>
      <c r="F62" s="181"/>
      <c r="G62" s="181"/>
      <c r="H62" s="181">
        <f>'将来負担比率（分子）の構造'!K$45</f>
        <v>3443</v>
      </c>
      <c r="I62" s="181"/>
      <c r="J62" s="181"/>
      <c r="K62" s="181">
        <f>'将来負担比率（分子）の構造'!L$45</f>
        <v>3453</v>
      </c>
      <c r="L62" s="181"/>
      <c r="M62" s="181"/>
      <c r="N62" s="181">
        <f>'将来負担比率（分子）の構造'!M$45</f>
        <v>4102</v>
      </c>
      <c r="O62" s="181"/>
      <c r="P62" s="181"/>
    </row>
    <row r="63" spans="1:16" x14ac:dyDescent="0.15">
      <c r="A63" s="181" t="s">
        <v>34</v>
      </c>
      <c r="B63" s="181">
        <f>'将来負担比率（分子）の構造'!I$44</f>
        <v>629</v>
      </c>
      <c r="C63" s="181"/>
      <c r="D63" s="181"/>
      <c r="E63" s="181">
        <f>'将来負担比率（分子）の構造'!J$44</f>
        <v>610</v>
      </c>
      <c r="F63" s="181"/>
      <c r="G63" s="181"/>
      <c r="H63" s="181">
        <f>'将来負担比率（分子）の構造'!K$44</f>
        <v>572</v>
      </c>
      <c r="I63" s="181"/>
      <c r="J63" s="181"/>
      <c r="K63" s="181">
        <f>'将来負担比率（分子）の構造'!L$44</f>
        <v>523</v>
      </c>
      <c r="L63" s="181"/>
      <c r="M63" s="181"/>
      <c r="N63" s="181">
        <f>'将来負担比率（分子）の構造'!M$44</f>
        <v>829</v>
      </c>
      <c r="O63" s="181"/>
      <c r="P63" s="181"/>
    </row>
    <row r="64" spans="1:16" x14ac:dyDescent="0.15">
      <c r="A64" s="181" t="s">
        <v>33</v>
      </c>
      <c r="B64" s="181">
        <f>'将来負担比率（分子）の構造'!I$43</f>
        <v>12668</v>
      </c>
      <c r="C64" s="181"/>
      <c r="D64" s="181"/>
      <c r="E64" s="181">
        <f>'将来負担比率（分子）の構造'!J$43</f>
        <v>12272</v>
      </c>
      <c r="F64" s="181"/>
      <c r="G64" s="181"/>
      <c r="H64" s="181">
        <f>'将来負担比率（分子）の構造'!K$43</f>
        <v>11025</v>
      </c>
      <c r="I64" s="181"/>
      <c r="J64" s="181"/>
      <c r="K64" s="181">
        <f>'将来負担比率（分子）の構造'!L$43</f>
        <v>10435</v>
      </c>
      <c r="L64" s="181"/>
      <c r="M64" s="181"/>
      <c r="N64" s="181">
        <f>'将来負担比率（分子）の構造'!M$43</f>
        <v>9864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20133</v>
      </c>
      <c r="C66" s="181"/>
      <c r="D66" s="181"/>
      <c r="E66" s="181">
        <f>'将来負担比率（分子）の構造'!J$41</f>
        <v>20261</v>
      </c>
      <c r="F66" s="181"/>
      <c r="G66" s="181"/>
      <c r="H66" s="181">
        <f>'将来負担比率（分子）の構造'!K$41</f>
        <v>20952</v>
      </c>
      <c r="I66" s="181"/>
      <c r="J66" s="181"/>
      <c r="K66" s="181">
        <f>'将来負担比率（分子）の構造'!L$41</f>
        <v>22132</v>
      </c>
      <c r="L66" s="181"/>
      <c r="M66" s="181"/>
      <c r="N66" s="181">
        <f>'将来負担比率（分子）の構造'!M$41</f>
        <v>24884</v>
      </c>
      <c r="O66" s="181"/>
      <c r="P66" s="181"/>
    </row>
    <row r="67" spans="1:16" x14ac:dyDescent="0.15">
      <c r="A67" s="181" t="s">
        <v>75</v>
      </c>
      <c r="B67" s="181" t="e">
        <f>NA()</f>
        <v>#N/A</v>
      </c>
      <c r="C67" s="181">
        <f>IF(ISNUMBER('将来負担比率（分子）の構造'!I$53), IF('将来負担比率（分子）の構造'!I$53 &lt; 0, 0, '将来負担比率（分子）の構造'!I$53), NA())</f>
        <v>1391</v>
      </c>
      <c r="D67" s="181" t="e">
        <f>NA()</f>
        <v>#N/A</v>
      </c>
      <c r="E67" s="181" t="e">
        <f>NA()</f>
        <v>#N/A</v>
      </c>
      <c r="F67" s="181">
        <f>IF(ISNUMBER('将来負担比率（分子）の構造'!J$53), IF('将来負担比率（分子）の構造'!J$53 &lt; 0, 0, '将来負担比率（分子）の構造'!J$53), NA())</f>
        <v>866</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3286</v>
      </c>
      <c r="C72" s="185">
        <f>基金残高に係る経年分析!G55</f>
        <v>3287</v>
      </c>
      <c r="D72" s="185">
        <f>基金残高に係る経年分析!H55</f>
        <v>3124</v>
      </c>
    </row>
    <row r="73" spans="1:16" x14ac:dyDescent="0.15">
      <c r="A73" s="184" t="s">
        <v>78</v>
      </c>
      <c r="B73" s="185">
        <f>基金残高に係る経年分析!F56</f>
        <v>1578</v>
      </c>
      <c r="C73" s="185">
        <f>基金残高に係る経年分析!G56</f>
        <v>1980</v>
      </c>
      <c r="D73" s="185">
        <f>基金残高に係る経年分析!H56</f>
        <v>1981</v>
      </c>
    </row>
    <row r="74" spans="1:16" x14ac:dyDescent="0.15">
      <c r="A74" s="184" t="s">
        <v>79</v>
      </c>
      <c r="B74" s="185">
        <f>基金残高に係る経年分析!F57</f>
        <v>5424</v>
      </c>
      <c r="C74" s="185">
        <f>基金残高に係る経年分析!G57</f>
        <v>7038</v>
      </c>
      <c r="D74" s="185">
        <f>基金残高に係る経年分析!H57</f>
        <v>7561</v>
      </c>
    </row>
  </sheetData>
  <sheetProtection algorithmName="SHA-512" hashValue="5O65Qxogol/h16BNrGz8WMxQscd6PM/smVElwDrw3AnneqwoJZmta/e/GbnKAAKdSF/bircAcLX9FCGUAXy3Vw==" saltValue="BSia90Bpyrwbe+6zIrL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13199993</v>
      </c>
      <c r="S5" s="698"/>
      <c r="T5" s="698"/>
      <c r="U5" s="698"/>
      <c r="V5" s="698"/>
      <c r="W5" s="698"/>
      <c r="X5" s="698"/>
      <c r="Y5" s="741"/>
      <c r="Z5" s="759">
        <v>28</v>
      </c>
      <c r="AA5" s="759"/>
      <c r="AB5" s="759"/>
      <c r="AC5" s="759"/>
      <c r="AD5" s="760">
        <v>12648074</v>
      </c>
      <c r="AE5" s="760"/>
      <c r="AF5" s="760"/>
      <c r="AG5" s="760"/>
      <c r="AH5" s="760"/>
      <c r="AI5" s="760"/>
      <c r="AJ5" s="760"/>
      <c r="AK5" s="760"/>
      <c r="AL5" s="742">
        <v>80.3</v>
      </c>
      <c r="AM5" s="713"/>
      <c r="AN5" s="713"/>
      <c r="AO5" s="743"/>
      <c r="AP5" s="708" t="s">
        <v>226</v>
      </c>
      <c r="AQ5" s="709"/>
      <c r="AR5" s="709"/>
      <c r="AS5" s="709"/>
      <c r="AT5" s="709"/>
      <c r="AU5" s="709"/>
      <c r="AV5" s="709"/>
      <c r="AW5" s="709"/>
      <c r="AX5" s="709"/>
      <c r="AY5" s="709"/>
      <c r="AZ5" s="709"/>
      <c r="BA5" s="709"/>
      <c r="BB5" s="709"/>
      <c r="BC5" s="709"/>
      <c r="BD5" s="709"/>
      <c r="BE5" s="709"/>
      <c r="BF5" s="710"/>
      <c r="BG5" s="642">
        <v>12646233</v>
      </c>
      <c r="BH5" s="643"/>
      <c r="BI5" s="643"/>
      <c r="BJ5" s="643"/>
      <c r="BK5" s="643"/>
      <c r="BL5" s="643"/>
      <c r="BM5" s="643"/>
      <c r="BN5" s="644"/>
      <c r="BO5" s="675">
        <v>95.8</v>
      </c>
      <c r="BP5" s="675"/>
      <c r="BQ5" s="675"/>
      <c r="BR5" s="675"/>
      <c r="BS5" s="676">
        <v>177987</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227810</v>
      </c>
      <c r="S6" s="643"/>
      <c r="T6" s="643"/>
      <c r="U6" s="643"/>
      <c r="V6" s="643"/>
      <c r="W6" s="643"/>
      <c r="X6" s="643"/>
      <c r="Y6" s="644"/>
      <c r="Z6" s="675">
        <v>0.5</v>
      </c>
      <c r="AA6" s="675"/>
      <c r="AB6" s="675"/>
      <c r="AC6" s="675"/>
      <c r="AD6" s="676">
        <v>227810</v>
      </c>
      <c r="AE6" s="676"/>
      <c r="AF6" s="676"/>
      <c r="AG6" s="676"/>
      <c r="AH6" s="676"/>
      <c r="AI6" s="676"/>
      <c r="AJ6" s="676"/>
      <c r="AK6" s="676"/>
      <c r="AL6" s="645">
        <v>1.4</v>
      </c>
      <c r="AM6" s="646"/>
      <c r="AN6" s="646"/>
      <c r="AO6" s="677"/>
      <c r="AP6" s="639" t="s">
        <v>231</v>
      </c>
      <c r="AQ6" s="640"/>
      <c r="AR6" s="640"/>
      <c r="AS6" s="640"/>
      <c r="AT6" s="640"/>
      <c r="AU6" s="640"/>
      <c r="AV6" s="640"/>
      <c r="AW6" s="640"/>
      <c r="AX6" s="640"/>
      <c r="AY6" s="640"/>
      <c r="AZ6" s="640"/>
      <c r="BA6" s="640"/>
      <c r="BB6" s="640"/>
      <c r="BC6" s="640"/>
      <c r="BD6" s="640"/>
      <c r="BE6" s="640"/>
      <c r="BF6" s="641"/>
      <c r="BG6" s="642">
        <v>12646233</v>
      </c>
      <c r="BH6" s="643"/>
      <c r="BI6" s="643"/>
      <c r="BJ6" s="643"/>
      <c r="BK6" s="643"/>
      <c r="BL6" s="643"/>
      <c r="BM6" s="643"/>
      <c r="BN6" s="644"/>
      <c r="BO6" s="675">
        <v>95.8</v>
      </c>
      <c r="BP6" s="675"/>
      <c r="BQ6" s="675"/>
      <c r="BR6" s="675"/>
      <c r="BS6" s="676">
        <v>177987</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271179</v>
      </c>
      <c r="CS6" s="643"/>
      <c r="CT6" s="643"/>
      <c r="CU6" s="643"/>
      <c r="CV6" s="643"/>
      <c r="CW6" s="643"/>
      <c r="CX6" s="643"/>
      <c r="CY6" s="644"/>
      <c r="CZ6" s="742">
        <v>0.6</v>
      </c>
      <c r="DA6" s="713"/>
      <c r="DB6" s="713"/>
      <c r="DC6" s="745"/>
      <c r="DD6" s="648" t="s">
        <v>174</v>
      </c>
      <c r="DE6" s="643"/>
      <c r="DF6" s="643"/>
      <c r="DG6" s="643"/>
      <c r="DH6" s="643"/>
      <c r="DI6" s="643"/>
      <c r="DJ6" s="643"/>
      <c r="DK6" s="643"/>
      <c r="DL6" s="643"/>
      <c r="DM6" s="643"/>
      <c r="DN6" s="643"/>
      <c r="DO6" s="643"/>
      <c r="DP6" s="644"/>
      <c r="DQ6" s="648">
        <v>271177</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10183</v>
      </c>
      <c r="S7" s="643"/>
      <c r="T7" s="643"/>
      <c r="U7" s="643"/>
      <c r="V7" s="643"/>
      <c r="W7" s="643"/>
      <c r="X7" s="643"/>
      <c r="Y7" s="644"/>
      <c r="Z7" s="675">
        <v>0</v>
      </c>
      <c r="AA7" s="675"/>
      <c r="AB7" s="675"/>
      <c r="AC7" s="675"/>
      <c r="AD7" s="676">
        <v>10183</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4633324</v>
      </c>
      <c r="BH7" s="643"/>
      <c r="BI7" s="643"/>
      <c r="BJ7" s="643"/>
      <c r="BK7" s="643"/>
      <c r="BL7" s="643"/>
      <c r="BM7" s="643"/>
      <c r="BN7" s="644"/>
      <c r="BO7" s="675">
        <v>35.1</v>
      </c>
      <c r="BP7" s="675"/>
      <c r="BQ7" s="675"/>
      <c r="BR7" s="675"/>
      <c r="BS7" s="676">
        <v>177987</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14703462</v>
      </c>
      <c r="CS7" s="643"/>
      <c r="CT7" s="643"/>
      <c r="CU7" s="643"/>
      <c r="CV7" s="643"/>
      <c r="CW7" s="643"/>
      <c r="CX7" s="643"/>
      <c r="CY7" s="644"/>
      <c r="CZ7" s="675">
        <v>32.9</v>
      </c>
      <c r="DA7" s="675"/>
      <c r="DB7" s="675"/>
      <c r="DC7" s="675"/>
      <c r="DD7" s="648">
        <v>1927876</v>
      </c>
      <c r="DE7" s="643"/>
      <c r="DF7" s="643"/>
      <c r="DG7" s="643"/>
      <c r="DH7" s="643"/>
      <c r="DI7" s="643"/>
      <c r="DJ7" s="643"/>
      <c r="DK7" s="643"/>
      <c r="DL7" s="643"/>
      <c r="DM7" s="643"/>
      <c r="DN7" s="643"/>
      <c r="DO7" s="643"/>
      <c r="DP7" s="644"/>
      <c r="DQ7" s="648">
        <v>4842103</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43254</v>
      </c>
      <c r="S8" s="643"/>
      <c r="T8" s="643"/>
      <c r="U8" s="643"/>
      <c r="V8" s="643"/>
      <c r="W8" s="643"/>
      <c r="X8" s="643"/>
      <c r="Y8" s="644"/>
      <c r="Z8" s="675">
        <v>0.1</v>
      </c>
      <c r="AA8" s="675"/>
      <c r="AB8" s="675"/>
      <c r="AC8" s="675"/>
      <c r="AD8" s="676">
        <v>43254</v>
      </c>
      <c r="AE8" s="676"/>
      <c r="AF8" s="676"/>
      <c r="AG8" s="676"/>
      <c r="AH8" s="676"/>
      <c r="AI8" s="676"/>
      <c r="AJ8" s="676"/>
      <c r="AK8" s="676"/>
      <c r="AL8" s="645">
        <v>0.3</v>
      </c>
      <c r="AM8" s="646"/>
      <c r="AN8" s="646"/>
      <c r="AO8" s="677"/>
      <c r="AP8" s="639" t="s">
        <v>237</v>
      </c>
      <c r="AQ8" s="640"/>
      <c r="AR8" s="640"/>
      <c r="AS8" s="640"/>
      <c r="AT8" s="640"/>
      <c r="AU8" s="640"/>
      <c r="AV8" s="640"/>
      <c r="AW8" s="640"/>
      <c r="AX8" s="640"/>
      <c r="AY8" s="640"/>
      <c r="AZ8" s="640"/>
      <c r="BA8" s="640"/>
      <c r="BB8" s="640"/>
      <c r="BC8" s="640"/>
      <c r="BD8" s="640"/>
      <c r="BE8" s="640"/>
      <c r="BF8" s="641"/>
      <c r="BG8" s="642">
        <v>121625</v>
      </c>
      <c r="BH8" s="643"/>
      <c r="BI8" s="643"/>
      <c r="BJ8" s="643"/>
      <c r="BK8" s="643"/>
      <c r="BL8" s="643"/>
      <c r="BM8" s="643"/>
      <c r="BN8" s="644"/>
      <c r="BO8" s="675">
        <v>0.9</v>
      </c>
      <c r="BP8" s="675"/>
      <c r="BQ8" s="675"/>
      <c r="BR8" s="675"/>
      <c r="BS8" s="648" t="s">
        <v>174</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10099700</v>
      </c>
      <c r="CS8" s="643"/>
      <c r="CT8" s="643"/>
      <c r="CU8" s="643"/>
      <c r="CV8" s="643"/>
      <c r="CW8" s="643"/>
      <c r="CX8" s="643"/>
      <c r="CY8" s="644"/>
      <c r="CZ8" s="675">
        <v>22.6</v>
      </c>
      <c r="DA8" s="675"/>
      <c r="DB8" s="675"/>
      <c r="DC8" s="675"/>
      <c r="DD8" s="648">
        <v>60992</v>
      </c>
      <c r="DE8" s="643"/>
      <c r="DF8" s="643"/>
      <c r="DG8" s="643"/>
      <c r="DH8" s="643"/>
      <c r="DI8" s="643"/>
      <c r="DJ8" s="643"/>
      <c r="DK8" s="643"/>
      <c r="DL8" s="643"/>
      <c r="DM8" s="643"/>
      <c r="DN8" s="643"/>
      <c r="DO8" s="643"/>
      <c r="DP8" s="644"/>
      <c r="DQ8" s="648">
        <v>5409126</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50499</v>
      </c>
      <c r="S9" s="643"/>
      <c r="T9" s="643"/>
      <c r="U9" s="643"/>
      <c r="V9" s="643"/>
      <c r="W9" s="643"/>
      <c r="X9" s="643"/>
      <c r="Y9" s="644"/>
      <c r="Z9" s="675">
        <v>0.1</v>
      </c>
      <c r="AA9" s="675"/>
      <c r="AB9" s="675"/>
      <c r="AC9" s="675"/>
      <c r="AD9" s="676">
        <v>50499</v>
      </c>
      <c r="AE9" s="676"/>
      <c r="AF9" s="676"/>
      <c r="AG9" s="676"/>
      <c r="AH9" s="676"/>
      <c r="AI9" s="676"/>
      <c r="AJ9" s="676"/>
      <c r="AK9" s="676"/>
      <c r="AL9" s="645">
        <v>0.3</v>
      </c>
      <c r="AM9" s="646"/>
      <c r="AN9" s="646"/>
      <c r="AO9" s="677"/>
      <c r="AP9" s="639" t="s">
        <v>240</v>
      </c>
      <c r="AQ9" s="640"/>
      <c r="AR9" s="640"/>
      <c r="AS9" s="640"/>
      <c r="AT9" s="640"/>
      <c r="AU9" s="640"/>
      <c r="AV9" s="640"/>
      <c r="AW9" s="640"/>
      <c r="AX9" s="640"/>
      <c r="AY9" s="640"/>
      <c r="AZ9" s="640"/>
      <c r="BA9" s="640"/>
      <c r="BB9" s="640"/>
      <c r="BC9" s="640"/>
      <c r="BD9" s="640"/>
      <c r="BE9" s="640"/>
      <c r="BF9" s="641"/>
      <c r="BG9" s="642">
        <v>3661725</v>
      </c>
      <c r="BH9" s="643"/>
      <c r="BI9" s="643"/>
      <c r="BJ9" s="643"/>
      <c r="BK9" s="643"/>
      <c r="BL9" s="643"/>
      <c r="BM9" s="643"/>
      <c r="BN9" s="644"/>
      <c r="BO9" s="675">
        <v>27.7</v>
      </c>
      <c r="BP9" s="675"/>
      <c r="BQ9" s="675"/>
      <c r="BR9" s="675"/>
      <c r="BS9" s="648" t="s">
        <v>174</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2941911</v>
      </c>
      <c r="CS9" s="643"/>
      <c r="CT9" s="643"/>
      <c r="CU9" s="643"/>
      <c r="CV9" s="643"/>
      <c r="CW9" s="643"/>
      <c r="CX9" s="643"/>
      <c r="CY9" s="644"/>
      <c r="CZ9" s="675">
        <v>6.6</v>
      </c>
      <c r="DA9" s="675"/>
      <c r="DB9" s="675"/>
      <c r="DC9" s="675"/>
      <c r="DD9" s="648">
        <v>392797</v>
      </c>
      <c r="DE9" s="643"/>
      <c r="DF9" s="643"/>
      <c r="DG9" s="643"/>
      <c r="DH9" s="643"/>
      <c r="DI9" s="643"/>
      <c r="DJ9" s="643"/>
      <c r="DK9" s="643"/>
      <c r="DL9" s="643"/>
      <c r="DM9" s="643"/>
      <c r="DN9" s="643"/>
      <c r="DO9" s="643"/>
      <c r="DP9" s="644"/>
      <c r="DQ9" s="648">
        <v>2701058</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243</v>
      </c>
      <c r="S10" s="643"/>
      <c r="T10" s="643"/>
      <c r="U10" s="643"/>
      <c r="V10" s="643"/>
      <c r="W10" s="643"/>
      <c r="X10" s="643"/>
      <c r="Y10" s="644"/>
      <c r="Z10" s="675" t="s">
        <v>137</v>
      </c>
      <c r="AA10" s="675"/>
      <c r="AB10" s="675"/>
      <c r="AC10" s="675"/>
      <c r="AD10" s="676" t="s">
        <v>174</v>
      </c>
      <c r="AE10" s="676"/>
      <c r="AF10" s="676"/>
      <c r="AG10" s="676"/>
      <c r="AH10" s="676"/>
      <c r="AI10" s="676"/>
      <c r="AJ10" s="676"/>
      <c r="AK10" s="676"/>
      <c r="AL10" s="645" t="s">
        <v>174</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286875</v>
      </c>
      <c r="BH10" s="643"/>
      <c r="BI10" s="643"/>
      <c r="BJ10" s="643"/>
      <c r="BK10" s="643"/>
      <c r="BL10" s="643"/>
      <c r="BM10" s="643"/>
      <c r="BN10" s="644"/>
      <c r="BO10" s="675">
        <v>2.2000000000000002</v>
      </c>
      <c r="BP10" s="675"/>
      <c r="BQ10" s="675"/>
      <c r="BR10" s="675"/>
      <c r="BS10" s="648">
        <v>47664</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140743</v>
      </c>
      <c r="CS10" s="643"/>
      <c r="CT10" s="643"/>
      <c r="CU10" s="643"/>
      <c r="CV10" s="643"/>
      <c r="CW10" s="643"/>
      <c r="CX10" s="643"/>
      <c r="CY10" s="644"/>
      <c r="CZ10" s="675">
        <v>0.3</v>
      </c>
      <c r="DA10" s="675"/>
      <c r="DB10" s="675"/>
      <c r="DC10" s="675"/>
      <c r="DD10" s="648" t="s">
        <v>174</v>
      </c>
      <c r="DE10" s="643"/>
      <c r="DF10" s="643"/>
      <c r="DG10" s="643"/>
      <c r="DH10" s="643"/>
      <c r="DI10" s="643"/>
      <c r="DJ10" s="643"/>
      <c r="DK10" s="643"/>
      <c r="DL10" s="643"/>
      <c r="DM10" s="643"/>
      <c r="DN10" s="643"/>
      <c r="DO10" s="643"/>
      <c r="DP10" s="644"/>
      <c r="DQ10" s="648">
        <v>18443</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1462205</v>
      </c>
      <c r="S11" s="643"/>
      <c r="T11" s="643"/>
      <c r="U11" s="643"/>
      <c r="V11" s="643"/>
      <c r="W11" s="643"/>
      <c r="X11" s="643"/>
      <c r="Y11" s="644"/>
      <c r="Z11" s="645">
        <v>3.1</v>
      </c>
      <c r="AA11" s="646"/>
      <c r="AB11" s="646"/>
      <c r="AC11" s="647"/>
      <c r="AD11" s="648">
        <v>1462205</v>
      </c>
      <c r="AE11" s="643"/>
      <c r="AF11" s="643"/>
      <c r="AG11" s="643"/>
      <c r="AH11" s="643"/>
      <c r="AI11" s="643"/>
      <c r="AJ11" s="643"/>
      <c r="AK11" s="644"/>
      <c r="AL11" s="645">
        <v>9.3000000000000007</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563099</v>
      </c>
      <c r="BH11" s="643"/>
      <c r="BI11" s="643"/>
      <c r="BJ11" s="643"/>
      <c r="BK11" s="643"/>
      <c r="BL11" s="643"/>
      <c r="BM11" s="643"/>
      <c r="BN11" s="644"/>
      <c r="BO11" s="675">
        <v>4.3</v>
      </c>
      <c r="BP11" s="675"/>
      <c r="BQ11" s="675"/>
      <c r="BR11" s="675"/>
      <c r="BS11" s="648">
        <v>130323</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409370</v>
      </c>
      <c r="CS11" s="643"/>
      <c r="CT11" s="643"/>
      <c r="CU11" s="643"/>
      <c r="CV11" s="643"/>
      <c r="CW11" s="643"/>
      <c r="CX11" s="643"/>
      <c r="CY11" s="644"/>
      <c r="CZ11" s="675">
        <v>0.9</v>
      </c>
      <c r="DA11" s="675"/>
      <c r="DB11" s="675"/>
      <c r="DC11" s="675"/>
      <c r="DD11" s="648">
        <v>108840</v>
      </c>
      <c r="DE11" s="643"/>
      <c r="DF11" s="643"/>
      <c r="DG11" s="643"/>
      <c r="DH11" s="643"/>
      <c r="DI11" s="643"/>
      <c r="DJ11" s="643"/>
      <c r="DK11" s="643"/>
      <c r="DL11" s="643"/>
      <c r="DM11" s="643"/>
      <c r="DN11" s="643"/>
      <c r="DO11" s="643"/>
      <c r="DP11" s="644"/>
      <c r="DQ11" s="648">
        <v>265052</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v>12972</v>
      </c>
      <c r="S12" s="643"/>
      <c r="T12" s="643"/>
      <c r="U12" s="643"/>
      <c r="V12" s="643"/>
      <c r="W12" s="643"/>
      <c r="X12" s="643"/>
      <c r="Y12" s="644"/>
      <c r="Z12" s="675">
        <v>0</v>
      </c>
      <c r="AA12" s="675"/>
      <c r="AB12" s="675"/>
      <c r="AC12" s="675"/>
      <c r="AD12" s="676">
        <v>12972</v>
      </c>
      <c r="AE12" s="676"/>
      <c r="AF12" s="676"/>
      <c r="AG12" s="676"/>
      <c r="AH12" s="676"/>
      <c r="AI12" s="676"/>
      <c r="AJ12" s="676"/>
      <c r="AK12" s="676"/>
      <c r="AL12" s="645">
        <v>0.1</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7300905</v>
      </c>
      <c r="BH12" s="643"/>
      <c r="BI12" s="643"/>
      <c r="BJ12" s="643"/>
      <c r="BK12" s="643"/>
      <c r="BL12" s="643"/>
      <c r="BM12" s="643"/>
      <c r="BN12" s="644"/>
      <c r="BO12" s="675">
        <v>55.3</v>
      </c>
      <c r="BP12" s="675"/>
      <c r="BQ12" s="675"/>
      <c r="BR12" s="675"/>
      <c r="BS12" s="648" t="s">
        <v>251</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2737843</v>
      </c>
      <c r="CS12" s="643"/>
      <c r="CT12" s="643"/>
      <c r="CU12" s="643"/>
      <c r="CV12" s="643"/>
      <c r="CW12" s="643"/>
      <c r="CX12" s="643"/>
      <c r="CY12" s="644"/>
      <c r="CZ12" s="675">
        <v>6.1</v>
      </c>
      <c r="DA12" s="675"/>
      <c r="DB12" s="675"/>
      <c r="DC12" s="675"/>
      <c r="DD12" s="648">
        <v>248034</v>
      </c>
      <c r="DE12" s="643"/>
      <c r="DF12" s="643"/>
      <c r="DG12" s="643"/>
      <c r="DH12" s="643"/>
      <c r="DI12" s="643"/>
      <c r="DJ12" s="643"/>
      <c r="DK12" s="643"/>
      <c r="DL12" s="643"/>
      <c r="DM12" s="643"/>
      <c r="DN12" s="643"/>
      <c r="DO12" s="643"/>
      <c r="DP12" s="644"/>
      <c r="DQ12" s="648">
        <v>1777606</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243</v>
      </c>
      <c r="S13" s="643"/>
      <c r="T13" s="643"/>
      <c r="U13" s="643"/>
      <c r="V13" s="643"/>
      <c r="W13" s="643"/>
      <c r="X13" s="643"/>
      <c r="Y13" s="644"/>
      <c r="Z13" s="675" t="s">
        <v>174</v>
      </c>
      <c r="AA13" s="675"/>
      <c r="AB13" s="675"/>
      <c r="AC13" s="675"/>
      <c r="AD13" s="676" t="s">
        <v>174</v>
      </c>
      <c r="AE13" s="676"/>
      <c r="AF13" s="676"/>
      <c r="AG13" s="676"/>
      <c r="AH13" s="676"/>
      <c r="AI13" s="676"/>
      <c r="AJ13" s="676"/>
      <c r="AK13" s="676"/>
      <c r="AL13" s="645" t="s">
        <v>174</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7287578</v>
      </c>
      <c r="BH13" s="643"/>
      <c r="BI13" s="643"/>
      <c r="BJ13" s="643"/>
      <c r="BK13" s="643"/>
      <c r="BL13" s="643"/>
      <c r="BM13" s="643"/>
      <c r="BN13" s="644"/>
      <c r="BO13" s="675">
        <v>55.2</v>
      </c>
      <c r="BP13" s="675"/>
      <c r="BQ13" s="675"/>
      <c r="BR13" s="675"/>
      <c r="BS13" s="648" t="s">
        <v>174</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3588417</v>
      </c>
      <c r="CS13" s="643"/>
      <c r="CT13" s="643"/>
      <c r="CU13" s="643"/>
      <c r="CV13" s="643"/>
      <c r="CW13" s="643"/>
      <c r="CX13" s="643"/>
      <c r="CY13" s="644"/>
      <c r="CZ13" s="675">
        <v>8</v>
      </c>
      <c r="DA13" s="675"/>
      <c r="DB13" s="675"/>
      <c r="DC13" s="675"/>
      <c r="DD13" s="648">
        <v>1963004</v>
      </c>
      <c r="DE13" s="643"/>
      <c r="DF13" s="643"/>
      <c r="DG13" s="643"/>
      <c r="DH13" s="643"/>
      <c r="DI13" s="643"/>
      <c r="DJ13" s="643"/>
      <c r="DK13" s="643"/>
      <c r="DL13" s="643"/>
      <c r="DM13" s="643"/>
      <c r="DN13" s="643"/>
      <c r="DO13" s="643"/>
      <c r="DP13" s="644"/>
      <c r="DQ13" s="648">
        <v>1845348</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174</v>
      </c>
      <c r="S14" s="643"/>
      <c r="T14" s="643"/>
      <c r="U14" s="643"/>
      <c r="V14" s="643"/>
      <c r="W14" s="643"/>
      <c r="X14" s="643"/>
      <c r="Y14" s="644"/>
      <c r="Z14" s="675" t="s">
        <v>174</v>
      </c>
      <c r="AA14" s="675"/>
      <c r="AB14" s="675"/>
      <c r="AC14" s="675"/>
      <c r="AD14" s="676" t="s">
        <v>243</v>
      </c>
      <c r="AE14" s="676"/>
      <c r="AF14" s="676"/>
      <c r="AG14" s="676"/>
      <c r="AH14" s="676"/>
      <c r="AI14" s="676"/>
      <c r="AJ14" s="676"/>
      <c r="AK14" s="676"/>
      <c r="AL14" s="645" t="s">
        <v>174</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214353</v>
      </c>
      <c r="BH14" s="643"/>
      <c r="BI14" s="643"/>
      <c r="BJ14" s="643"/>
      <c r="BK14" s="643"/>
      <c r="BL14" s="643"/>
      <c r="BM14" s="643"/>
      <c r="BN14" s="644"/>
      <c r="BO14" s="675">
        <v>1.6</v>
      </c>
      <c r="BP14" s="675"/>
      <c r="BQ14" s="675"/>
      <c r="BR14" s="675"/>
      <c r="BS14" s="648" t="s">
        <v>251</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1124437</v>
      </c>
      <c r="CS14" s="643"/>
      <c r="CT14" s="643"/>
      <c r="CU14" s="643"/>
      <c r="CV14" s="643"/>
      <c r="CW14" s="643"/>
      <c r="CX14" s="643"/>
      <c r="CY14" s="644"/>
      <c r="CZ14" s="675">
        <v>2.5</v>
      </c>
      <c r="DA14" s="675"/>
      <c r="DB14" s="675"/>
      <c r="DC14" s="675"/>
      <c r="DD14" s="648">
        <v>41887</v>
      </c>
      <c r="DE14" s="643"/>
      <c r="DF14" s="643"/>
      <c r="DG14" s="643"/>
      <c r="DH14" s="643"/>
      <c r="DI14" s="643"/>
      <c r="DJ14" s="643"/>
      <c r="DK14" s="643"/>
      <c r="DL14" s="643"/>
      <c r="DM14" s="643"/>
      <c r="DN14" s="643"/>
      <c r="DO14" s="643"/>
      <c r="DP14" s="644"/>
      <c r="DQ14" s="648">
        <v>1064040</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174</v>
      </c>
      <c r="S15" s="643"/>
      <c r="T15" s="643"/>
      <c r="U15" s="643"/>
      <c r="V15" s="643"/>
      <c r="W15" s="643"/>
      <c r="X15" s="643"/>
      <c r="Y15" s="644"/>
      <c r="Z15" s="675" t="s">
        <v>174</v>
      </c>
      <c r="AA15" s="675"/>
      <c r="AB15" s="675"/>
      <c r="AC15" s="675"/>
      <c r="AD15" s="676" t="s">
        <v>174</v>
      </c>
      <c r="AE15" s="676"/>
      <c r="AF15" s="676"/>
      <c r="AG15" s="676"/>
      <c r="AH15" s="676"/>
      <c r="AI15" s="676"/>
      <c r="AJ15" s="676"/>
      <c r="AK15" s="676"/>
      <c r="AL15" s="645" t="s">
        <v>243</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494924</v>
      </c>
      <c r="BH15" s="643"/>
      <c r="BI15" s="643"/>
      <c r="BJ15" s="643"/>
      <c r="BK15" s="643"/>
      <c r="BL15" s="643"/>
      <c r="BM15" s="643"/>
      <c r="BN15" s="644"/>
      <c r="BO15" s="675">
        <v>3.7</v>
      </c>
      <c r="BP15" s="675"/>
      <c r="BQ15" s="675"/>
      <c r="BR15" s="675"/>
      <c r="BS15" s="648" t="s">
        <v>174</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6667470</v>
      </c>
      <c r="CS15" s="643"/>
      <c r="CT15" s="643"/>
      <c r="CU15" s="643"/>
      <c r="CV15" s="643"/>
      <c r="CW15" s="643"/>
      <c r="CX15" s="643"/>
      <c r="CY15" s="644"/>
      <c r="CZ15" s="675">
        <v>14.9</v>
      </c>
      <c r="DA15" s="675"/>
      <c r="DB15" s="675"/>
      <c r="DC15" s="675"/>
      <c r="DD15" s="648">
        <v>3561181</v>
      </c>
      <c r="DE15" s="643"/>
      <c r="DF15" s="643"/>
      <c r="DG15" s="643"/>
      <c r="DH15" s="643"/>
      <c r="DI15" s="643"/>
      <c r="DJ15" s="643"/>
      <c r="DK15" s="643"/>
      <c r="DL15" s="643"/>
      <c r="DM15" s="643"/>
      <c r="DN15" s="643"/>
      <c r="DO15" s="643"/>
      <c r="DP15" s="644"/>
      <c r="DQ15" s="648">
        <v>2866756</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18027</v>
      </c>
      <c r="S16" s="643"/>
      <c r="T16" s="643"/>
      <c r="U16" s="643"/>
      <c r="V16" s="643"/>
      <c r="W16" s="643"/>
      <c r="X16" s="643"/>
      <c r="Y16" s="644"/>
      <c r="Z16" s="675">
        <v>0</v>
      </c>
      <c r="AA16" s="675"/>
      <c r="AB16" s="675"/>
      <c r="AC16" s="675"/>
      <c r="AD16" s="676">
        <v>18027</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v>340</v>
      </c>
      <c r="BH16" s="643"/>
      <c r="BI16" s="643"/>
      <c r="BJ16" s="643"/>
      <c r="BK16" s="643"/>
      <c r="BL16" s="643"/>
      <c r="BM16" s="643"/>
      <c r="BN16" s="644"/>
      <c r="BO16" s="675">
        <v>0</v>
      </c>
      <c r="BP16" s="675"/>
      <c r="BQ16" s="675"/>
      <c r="BR16" s="675"/>
      <c r="BS16" s="648" t="s">
        <v>137</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1235</v>
      </c>
      <c r="CS16" s="643"/>
      <c r="CT16" s="643"/>
      <c r="CU16" s="643"/>
      <c r="CV16" s="643"/>
      <c r="CW16" s="643"/>
      <c r="CX16" s="643"/>
      <c r="CY16" s="644"/>
      <c r="CZ16" s="675">
        <v>0</v>
      </c>
      <c r="DA16" s="675"/>
      <c r="DB16" s="675"/>
      <c r="DC16" s="675"/>
      <c r="DD16" s="648" t="s">
        <v>174</v>
      </c>
      <c r="DE16" s="643"/>
      <c r="DF16" s="643"/>
      <c r="DG16" s="643"/>
      <c r="DH16" s="643"/>
      <c r="DI16" s="643"/>
      <c r="DJ16" s="643"/>
      <c r="DK16" s="643"/>
      <c r="DL16" s="643"/>
      <c r="DM16" s="643"/>
      <c r="DN16" s="643"/>
      <c r="DO16" s="643"/>
      <c r="DP16" s="644"/>
      <c r="DQ16" s="648">
        <v>1235</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80984</v>
      </c>
      <c r="S17" s="643"/>
      <c r="T17" s="643"/>
      <c r="U17" s="643"/>
      <c r="V17" s="643"/>
      <c r="W17" s="643"/>
      <c r="X17" s="643"/>
      <c r="Y17" s="644"/>
      <c r="Z17" s="675">
        <v>0.2</v>
      </c>
      <c r="AA17" s="675"/>
      <c r="AB17" s="675"/>
      <c r="AC17" s="675"/>
      <c r="AD17" s="676">
        <v>80984</v>
      </c>
      <c r="AE17" s="676"/>
      <c r="AF17" s="676"/>
      <c r="AG17" s="676"/>
      <c r="AH17" s="676"/>
      <c r="AI17" s="676"/>
      <c r="AJ17" s="676"/>
      <c r="AK17" s="676"/>
      <c r="AL17" s="645">
        <v>0.5</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v>2387</v>
      </c>
      <c r="BH17" s="643"/>
      <c r="BI17" s="643"/>
      <c r="BJ17" s="643"/>
      <c r="BK17" s="643"/>
      <c r="BL17" s="643"/>
      <c r="BM17" s="643"/>
      <c r="BN17" s="644"/>
      <c r="BO17" s="675">
        <v>0</v>
      </c>
      <c r="BP17" s="675"/>
      <c r="BQ17" s="675"/>
      <c r="BR17" s="675"/>
      <c r="BS17" s="648" t="s">
        <v>174</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1942018</v>
      </c>
      <c r="CS17" s="643"/>
      <c r="CT17" s="643"/>
      <c r="CU17" s="643"/>
      <c r="CV17" s="643"/>
      <c r="CW17" s="643"/>
      <c r="CX17" s="643"/>
      <c r="CY17" s="644"/>
      <c r="CZ17" s="675">
        <v>4.4000000000000004</v>
      </c>
      <c r="DA17" s="675"/>
      <c r="DB17" s="675"/>
      <c r="DC17" s="675"/>
      <c r="DD17" s="648" t="s">
        <v>243</v>
      </c>
      <c r="DE17" s="643"/>
      <c r="DF17" s="643"/>
      <c r="DG17" s="643"/>
      <c r="DH17" s="643"/>
      <c r="DI17" s="643"/>
      <c r="DJ17" s="643"/>
      <c r="DK17" s="643"/>
      <c r="DL17" s="643"/>
      <c r="DM17" s="643"/>
      <c r="DN17" s="643"/>
      <c r="DO17" s="643"/>
      <c r="DP17" s="644"/>
      <c r="DQ17" s="648">
        <v>1821776</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70462</v>
      </c>
      <c r="S18" s="643"/>
      <c r="T18" s="643"/>
      <c r="U18" s="643"/>
      <c r="V18" s="643"/>
      <c r="W18" s="643"/>
      <c r="X18" s="643"/>
      <c r="Y18" s="644"/>
      <c r="Z18" s="675">
        <v>0.1</v>
      </c>
      <c r="AA18" s="675"/>
      <c r="AB18" s="675"/>
      <c r="AC18" s="675"/>
      <c r="AD18" s="676">
        <v>70462</v>
      </c>
      <c r="AE18" s="676"/>
      <c r="AF18" s="676"/>
      <c r="AG18" s="676"/>
      <c r="AH18" s="676"/>
      <c r="AI18" s="676"/>
      <c r="AJ18" s="676"/>
      <c r="AK18" s="676"/>
      <c r="AL18" s="645">
        <v>0.4</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137</v>
      </c>
      <c r="BH18" s="643"/>
      <c r="BI18" s="643"/>
      <c r="BJ18" s="643"/>
      <c r="BK18" s="643"/>
      <c r="BL18" s="643"/>
      <c r="BM18" s="643"/>
      <c r="BN18" s="644"/>
      <c r="BO18" s="675" t="s">
        <v>174</v>
      </c>
      <c r="BP18" s="675"/>
      <c r="BQ18" s="675"/>
      <c r="BR18" s="675"/>
      <c r="BS18" s="648" t="s">
        <v>174</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243</v>
      </c>
      <c r="CS18" s="643"/>
      <c r="CT18" s="643"/>
      <c r="CU18" s="643"/>
      <c r="CV18" s="643"/>
      <c r="CW18" s="643"/>
      <c r="CX18" s="643"/>
      <c r="CY18" s="644"/>
      <c r="CZ18" s="675" t="s">
        <v>243</v>
      </c>
      <c r="DA18" s="675"/>
      <c r="DB18" s="675"/>
      <c r="DC18" s="675"/>
      <c r="DD18" s="648" t="s">
        <v>251</v>
      </c>
      <c r="DE18" s="643"/>
      <c r="DF18" s="643"/>
      <c r="DG18" s="643"/>
      <c r="DH18" s="643"/>
      <c r="DI18" s="643"/>
      <c r="DJ18" s="643"/>
      <c r="DK18" s="643"/>
      <c r="DL18" s="643"/>
      <c r="DM18" s="643"/>
      <c r="DN18" s="643"/>
      <c r="DO18" s="643"/>
      <c r="DP18" s="644"/>
      <c r="DQ18" s="648" t="s">
        <v>174</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56300</v>
      </c>
      <c r="S19" s="643"/>
      <c r="T19" s="643"/>
      <c r="U19" s="643"/>
      <c r="V19" s="643"/>
      <c r="W19" s="643"/>
      <c r="X19" s="643"/>
      <c r="Y19" s="644"/>
      <c r="Z19" s="675">
        <v>0.1</v>
      </c>
      <c r="AA19" s="675"/>
      <c r="AB19" s="675"/>
      <c r="AC19" s="675"/>
      <c r="AD19" s="676">
        <v>56300</v>
      </c>
      <c r="AE19" s="676"/>
      <c r="AF19" s="676"/>
      <c r="AG19" s="676"/>
      <c r="AH19" s="676"/>
      <c r="AI19" s="676"/>
      <c r="AJ19" s="676"/>
      <c r="AK19" s="676"/>
      <c r="AL19" s="645">
        <v>0.4</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553760</v>
      </c>
      <c r="BH19" s="643"/>
      <c r="BI19" s="643"/>
      <c r="BJ19" s="643"/>
      <c r="BK19" s="643"/>
      <c r="BL19" s="643"/>
      <c r="BM19" s="643"/>
      <c r="BN19" s="644"/>
      <c r="BO19" s="675">
        <v>4.2</v>
      </c>
      <c r="BP19" s="675"/>
      <c r="BQ19" s="675"/>
      <c r="BR19" s="675"/>
      <c r="BS19" s="648" t="s">
        <v>174</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174</v>
      </c>
      <c r="CS19" s="643"/>
      <c r="CT19" s="643"/>
      <c r="CU19" s="643"/>
      <c r="CV19" s="643"/>
      <c r="CW19" s="643"/>
      <c r="CX19" s="643"/>
      <c r="CY19" s="644"/>
      <c r="CZ19" s="675" t="s">
        <v>174</v>
      </c>
      <c r="DA19" s="675"/>
      <c r="DB19" s="675"/>
      <c r="DC19" s="675"/>
      <c r="DD19" s="648" t="s">
        <v>174</v>
      </c>
      <c r="DE19" s="643"/>
      <c r="DF19" s="643"/>
      <c r="DG19" s="643"/>
      <c r="DH19" s="643"/>
      <c r="DI19" s="643"/>
      <c r="DJ19" s="643"/>
      <c r="DK19" s="643"/>
      <c r="DL19" s="643"/>
      <c r="DM19" s="643"/>
      <c r="DN19" s="643"/>
      <c r="DO19" s="643"/>
      <c r="DP19" s="644"/>
      <c r="DQ19" s="648" t="s">
        <v>174</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8972</v>
      </c>
      <c r="S20" s="643"/>
      <c r="T20" s="643"/>
      <c r="U20" s="643"/>
      <c r="V20" s="643"/>
      <c r="W20" s="643"/>
      <c r="X20" s="643"/>
      <c r="Y20" s="644"/>
      <c r="Z20" s="675">
        <v>0</v>
      </c>
      <c r="AA20" s="675"/>
      <c r="AB20" s="675"/>
      <c r="AC20" s="675"/>
      <c r="AD20" s="676">
        <v>8972</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553760</v>
      </c>
      <c r="BH20" s="643"/>
      <c r="BI20" s="643"/>
      <c r="BJ20" s="643"/>
      <c r="BK20" s="643"/>
      <c r="BL20" s="643"/>
      <c r="BM20" s="643"/>
      <c r="BN20" s="644"/>
      <c r="BO20" s="675">
        <v>4.2</v>
      </c>
      <c r="BP20" s="675"/>
      <c r="BQ20" s="675"/>
      <c r="BR20" s="675"/>
      <c r="BS20" s="648" t="s">
        <v>243</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44627785</v>
      </c>
      <c r="CS20" s="643"/>
      <c r="CT20" s="643"/>
      <c r="CU20" s="643"/>
      <c r="CV20" s="643"/>
      <c r="CW20" s="643"/>
      <c r="CX20" s="643"/>
      <c r="CY20" s="644"/>
      <c r="CZ20" s="675">
        <v>100</v>
      </c>
      <c r="DA20" s="675"/>
      <c r="DB20" s="675"/>
      <c r="DC20" s="675"/>
      <c r="DD20" s="648">
        <v>8304611</v>
      </c>
      <c r="DE20" s="643"/>
      <c r="DF20" s="643"/>
      <c r="DG20" s="643"/>
      <c r="DH20" s="643"/>
      <c r="DI20" s="643"/>
      <c r="DJ20" s="643"/>
      <c r="DK20" s="643"/>
      <c r="DL20" s="643"/>
      <c r="DM20" s="643"/>
      <c r="DN20" s="643"/>
      <c r="DO20" s="643"/>
      <c r="DP20" s="644"/>
      <c r="DQ20" s="648">
        <v>22883720</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5190</v>
      </c>
      <c r="S21" s="643"/>
      <c r="T21" s="643"/>
      <c r="U21" s="643"/>
      <c r="V21" s="643"/>
      <c r="W21" s="643"/>
      <c r="X21" s="643"/>
      <c r="Y21" s="644"/>
      <c r="Z21" s="675">
        <v>0</v>
      </c>
      <c r="AA21" s="675"/>
      <c r="AB21" s="675"/>
      <c r="AC21" s="675"/>
      <c r="AD21" s="676">
        <v>5190</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v>1841</v>
      </c>
      <c r="BH21" s="643"/>
      <c r="BI21" s="643"/>
      <c r="BJ21" s="643"/>
      <c r="BK21" s="643"/>
      <c r="BL21" s="643"/>
      <c r="BM21" s="643"/>
      <c r="BN21" s="644"/>
      <c r="BO21" s="675">
        <v>0</v>
      </c>
      <c r="BP21" s="675"/>
      <c r="BQ21" s="675"/>
      <c r="BR21" s="675"/>
      <c r="BS21" s="648" t="s">
        <v>174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1456323</v>
      </c>
      <c r="S22" s="643"/>
      <c r="T22" s="643"/>
      <c r="U22" s="643"/>
      <c r="V22" s="643"/>
      <c r="W22" s="643"/>
      <c r="X22" s="643"/>
      <c r="Y22" s="644"/>
      <c r="Z22" s="675">
        <v>3.1</v>
      </c>
      <c r="AA22" s="675"/>
      <c r="AB22" s="675"/>
      <c r="AC22" s="675"/>
      <c r="AD22" s="676">
        <v>1087773</v>
      </c>
      <c r="AE22" s="676"/>
      <c r="AF22" s="676"/>
      <c r="AG22" s="676"/>
      <c r="AH22" s="676"/>
      <c r="AI22" s="676"/>
      <c r="AJ22" s="676"/>
      <c r="AK22" s="676"/>
      <c r="AL22" s="645">
        <v>6.9</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243</v>
      </c>
      <c r="BH22" s="643"/>
      <c r="BI22" s="643"/>
      <c r="BJ22" s="643"/>
      <c r="BK22" s="643"/>
      <c r="BL22" s="643"/>
      <c r="BM22" s="643"/>
      <c r="BN22" s="644"/>
      <c r="BO22" s="675" t="s">
        <v>174</v>
      </c>
      <c r="BP22" s="675"/>
      <c r="BQ22" s="675"/>
      <c r="BR22" s="675"/>
      <c r="BS22" s="648" t="s">
        <v>174</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1087773</v>
      </c>
      <c r="S23" s="643"/>
      <c r="T23" s="643"/>
      <c r="U23" s="643"/>
      <c r="V23" s="643"/>
      <c r="W23" s="643"/>
      <c r="X23" s="643"/>
      <c r="Y23" s="644"/>
      <c r="Z23" s="675">
        <v>2.2999999999999998</v>
      </c>
      <c r="AA23" s="675"/>
      <c r="AB23" s="675"/>
      <c r="AC23" s="675"/>
      <c r="AD23" s="676">
        <v>1087773</v>
      </c>
      <c r="AE23" s="676"/>
      <c r="AF23" s="676"/>
      <c r="AG23" s="676"/>
      <c r="AH23" s="676"/>
      <c r="AI23" s="676"/>
      <c r="AJ23" s="676"/>
      <c r="AK23" s="676"/>
      <c r="AL23" s="645">
        <v>6.9</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v>551919</v>
      </c>
      <c r="BH23" s="643"/>
      <c r="BI23" s="643"/>
      <c r="BJ23" s="643"/>
      <c r="BK23" s="643"/>
      <c r="BL23" s="643"/>
      <c r="BM23" s="643"/>
      <c r="BN23" s="644"/>
      <c r="BO23" s="675">
        <v>4.2</v>
      </c>
      <c r="BP23" s="675"/>
      <c r="BQ23" s="675"/>
      <c r="BR23" s="675"/>
      <c r="BS23" s="648" t="s">
        <v>174</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368550</v>
      </c>
      <c r="S24" s="643"/>
      <c r="T24" s="643"/>
      <c r="U24" s="643"/>
      <c r="V24" s="643"/>
      <c r="W24" s="643"/>
      <c r="X24" s="643"/>
      <c r="Y24" s="644"/>
      <c r="Z24" s="675">
        <v>0.8</v>
      </c>
      <c r="AA24" s="675"/>
      <c r="AB24" s="675"/>
      <c r="AC24" s="675"/>
      <c r="AD24" s="676" t="s">
        <v>243</v>
      </c>
      <c r="AE24" s="676"/>
      <c r="AF24" s="676"/>
      <c r="AG24" s="676"/>
      <c r="AH24" s="676"/>
      <c r="AI24" s="676"/>
      <c r="AJ24" s="676"/>
      <c r="AK24" s="676"/>
      <c r="AL24" s="645" t="s">
        <v>243</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174</v>
      </c>
      <c r="BH24" s="643"/>
      <c r="BI24" s="643"/>
      <c r="BJ24" s="643"/>
      <c r="BK24" s="643"/>
      <c r="BL24" s="643"/>
      <c r="BM24" s="643"/>
      <c r="BN24" s="644"/>
      <c r="BO24" s="675" t="s">
        <v>174</v>
      </c>
      <c r="BP24" s="675"/>
      <c r="BQ24" s="675"/>
      <c r="BR24" s="675"/>
      <c r="BS24" s="648" t="s">
        <v>243</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12311370</v>
      </c>
      <c r="CS24" s="698"/>
      <c r="CT24" s="698"/>
      <c r="CU24" s="698"/>
      <c r="CV24" s="698"/>
      <c r="CW24" s="698"/>
      <c r="CX24" s="698"/>
      <c r="CY24" s="741"/>
      <c r="CZ24" s="742">
        <v>27.6</v>
      </c>
      <c r="DA24" s="713"/>
      <c r="DB24" s="713"/>
      <c r="DC24" s="745"/>
      <c r="DD24" s="740">
        <v>7598681</v>
      </c>
      <c r="DE24" s="698"/>
      <c r="DF24" s="698"/>
      <c r="DG24" s="698"/>
      <c r="DH24" s="698"/>
      <c r="DI24" s="698"/>
      <c r="DJ24" s="698"/>
      <c r="DK24" s="741"/>
      <c r="DL24" s="740">
        <v>7257143</v>
      </c>
      <c r="DM24" s="698"/>
      <c r="DN24" s="698"/>
      <c r="DO24" s="698"/>
      <c r="DP24" s="698"/>
      <c r="DQ24" s="698"/>
      <c r="DR24" s="698"/>
      <c r="DS24" s="698"/>
      <c r="DT24" s="698"/>
      <c r="DU24" s="698"/>
      <c r="DV24" s="741"/>
      <c r="DW24" s="742">
        <v>43.6</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174</v>
      </c>
      <c r="S25" s="643"/>
      <c r="T25" s="643"/>
      <c r="U25" s="643"/>
      <c r="V25" s="643"/>
      <c r="W25" s="643"/>
      <c r="X25" s="643"/>
      <c r="Y25" s="644"/>
      <c r="Z25" s="675" t="s">
        <v>174</v>
      </c>
      <c r="AA25" s="675"/>
      <c r="AB25" s="675"/>
      <c r="AC25" s="675"/>
      <c r="AD25" s="676" t="s">
        <v>174</v>
      </c>
      <c r="AE25" s="676"/>
      <c r="AF25" s="676"/>
      <c r="AG25" s="676"/>
      <c r="AH25" s="676"/>
      <c r="AI25" s="676"/>
      <c r="AJ25" s="676"/>
      <c r="AK25" s="676"/>
      <c r="AL25" s="645" t="s">
        <v>243</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243</v>
      </c>
      <c r="BH25" s="643"/>
      <c r="BI25" s="643"/>
      <c r="BJ25" s="643"/>
      <c r="BK25" s="643"/>
      <c r="BL25" s="643"/>
      <c r="BM25" s="643"/>
      <c r="BN25" s="644"/>
      <c r="BO25" s="675" t="s">
        <v>243</v>
      </c>
      <c r="BP25" s="675"/>
      <c r="BQ25" s="675"/>
      <c r="BR25" s="675"/>
      <c r="BS25" s="648" t="s">
        <v>243</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4588522</v>
      </c>
      <c r="CS25" s="661"/>
      <c r="CT25" s="661"/>
      <c r="CU25" s="661"/>
      <c r="CV25" s="661"/>
      <c r="CW25" s="661"/>
      <c r="CX25" s="661"/>
      <c r="CY25" s="662"/>
      <c r="CZ25" s="645">
        <v>10.3</v>
      </c>
      <c r="DA25" s="663"/>
      <c r="DB25" s="663"/>
      <c r="DC25" s="664"/>
      <c r="DD25" s="648">
        <v>4073905</v>
      </c>
      <c r="DE25" s="661"/>
      <c r="DF25" s="661"/>
      <c r="DG25" s="661"/>
      <c r="DH25" s="661"/>
      <c r="DI25" s="661"/>
      <c r="DJ25" s="661"/>
      <c r="DK25" s="662"/>
      <c r="DL25" s="648">
        <v>3971168</v>
      </c>
      <c r="DM25" s="661"/>
      <c r="DN25" s="661"/>
      <c r="DO25" s="661"/>
      <c r="DP25" s="661"/>
      <c r="DQ25" s="661"/>
      <c r="DR25" s="661"/>
      <c r="DS25" s="661"/>
      <c r="DT25" s="661"/>
      <c r="DU25" s="661"/>
      <c r="DV25" s="662"/>
      <c r="DW25" s="645">
        <v>23.8</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16632712</v>
      </c>
      <c r="S26" s="643"/>
      <c r="T26" s="643"/>
      <c r="U26" s="643"/>
      <c r="V26" s="643"/>
      <c r="W26" s="643"/>
      <c r="X26" s="643"/>
      <c r="Y26" s="644"/>
      <c r="Z26" s="675">
        <v>35.299999999999997</v>
      </c>
      <c r="AA26" s="675"/>
      <c r="AB26" s="675"/>
      <c r="AC26" s="675"/>
      <c r="AD26" s="676">
        <v>15712243</v>
      </c>
      <c r="AE26" s="676"/>
      <c r="AF26" s="676"/>
      <c r="AG26" s="676"/>
      <c r="AH26" s="676"/>
      <c r="AI26" s="676"/>
      <c r="AJ26" s="676"/>
      <c r="AK26" s="676"/>
      <c r="AL26" s="645">
        <v>99.7</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137</v>
      </c>
      <c r="BH26" s="643"/>
      <c r="BI26" s="643"/>
      <c r="BJ26" s="643"/>
      <c r="BK26" s="643"/>
      <c r="BL26" s="643"/>
      <c r="BM26" s="643"/>
      <c r="BN26" s="644"/>
      <c r="BO26" s="675" t="s">
        <v>174</v>
      </c>
      <c r="BP26" s="675"/>
      <c r="BQ26" s="675"/>
      <c r="BR26" s="675"/>
      <c r="BS26" s="648" t="s">
        <v>174</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3246570</v>
      </c>
      <c r="CS26" s="643"/>
      <c r="CT26" s="643"/>
      <c r="CU26" s="643"/>
      <c r="CV26" s="643"/>
      <c r="CW26" s="643"/>
      <c r="CX26" s="643"/>
      <c r="CY26" s="644"/>
      <c r="CZ26" s="645">
        <v>7.3</v>
      </c>
      <c r="DA26" s="663"/>
      <c r="DB26" s="663"/>
      <c r="DC26" s="664"/>
      <c r="DD26" s="648">
        <v>2818662</v>
      </c>
      <c r="DE26" s="643"/>
      <c r="DF26" s="643"/>
      <c r="DG26" s="643"/>
      <c r="DH26" s="643"/>
      <c r="DI26" s="643"/>
      <c r="DJ26" s="643"/>
      <c r="DK26" s="644"/>
      <c r="DL26" s="648" t="s">
        <v>174</v>
      </c>
      <c r="DM26" s="643"/>
      <c r="DN26" s="643"/>
      <c r="DO26" s="643"/>
      <c r="DP26" s="643"/>
      <c r="DQ26" s="643"/>
      <c r="DR26" s="643"/>
      <c r="DS26" s="643"/>
      <c r="DT26" s="643"/>
      <c r="DU26" s="643"/>
      <c r="DV26" s="644"/>
      <c r="DW26" s="645" t="s">
        <v>243</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8368</v>
      </c>
      <c r="S27" s="643"/>
      <c r="T27" s="643"/>
      <c r="U27" s="643"/>
      <c r="V27" s="643"/>
      <c r="W27" s="643"/>
      <c r="X27" s="643"/>
      <c r="Y27" s="644"/>
      <c r="Z27" s="675">
        <v>0</v>
      </c>
      <c r="AA27" s="675"/>
      <c r="AB27" s="675"/>
      <c r="AC27" s="675"/>
      <c r="AD27" s="676">
        <v>8368</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13199993</v>
      </c>
      <c r="BH27" s="643"/>
      <c r="BI27" s="643"/>
      <c r="BJ27" s="643"/>
      <c r="BK27" s="643"/>
      <c r="BL27" s="643"/>
      <c r="BM27" s="643"/>
      <c r="BN27" s="644"/>
      <c r="BO27" s="675">
        <v>100</v>
      </c>
      <c r="BP27" s="675"/>
      <c r="BQ27" s="675"/>
      <c r="BR27" s="675"/>
      <c r="BS27" s="648">
        <v>177987</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5780830</v>
      </c>
      <c r="CS27" s="661"/>
      <c r="CT27" s="661"/>
      <c r="CU27" s="661"/>
      <c r="CV27" s="661"/>
      <c r="CW27" s="661"/>
      <c r="CX27" s="661"/>
      <c r="CY27" s="662"/>
      <c r="CZ27" s="645">
        <v>13</v>
      </c>
      <c r="DA27" s="663"/>
      <c r="DB27" s="663"/>
      <c r="DC27" s="664"/>
      <c r="DD27" s="648">
        <v>1703000</v>
      </c>
      <c r="DE27" s="661"/>
      <c r="DF27" s="661"/>
      <c r="DG27" s="661"/>
      <c r="DH27" s="661"/>
      <c r="DI27" s="661"/>
      <c r="DJ27" s="661"/>
      <c r="DK27" s="662"/>
      <c r="DL27" s="648">
        <v>1609699</v>
      </c>
      <c r="DM27" s="661"/>
      <c r="DN27" s="661"/>
      <c r="DO27" s="661"/>
      <c r="DP27" s="661"/>
      <c r="DQ27" s="661"/>
      <c r="DR27" s="661"/>
      <c r="DS27" s="661"/>
      <c r="DT27" s="661"/>
      <c r="DU27" s="661"/>
      <c r="DV27" s="662"/>
      <c r="DW27" s="645">
        <v>9.6999999999999993</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541058</v>
      </c>
      <c r="S28" s="643"/>
      <c r="T28" s="643"/>
      <c r="U28" s="643"/>
      <c r="V28" s="643"/>
      <c r="W28" s="643"/>
      <c r="X28" s="643"/>
      <c r="Y28" s="644"/>
      <c r="Z28" s="675">
        <v>1.1000000000000001</v>
      </c>
      <c r="AA28" s="675"/>
      <c r="AB28" s="675"/>
      <c r="AC28" s="675"/>
      <c r="AD28" s="676" t="s">
        <v>251</v>
      </c>
      <c r="AE28" s="676"/>
      <c r="AF28" s="676"/>
      <c r="AG28" s="676"/>
      <c r="AH28" s="676"/>
      <c r="AI28" s="676"/>
      <c r="AJ28" s="676"/>
      <c r="AK28" s="676"/>
      <c r="AL28" s="645" t="s">
        <v>174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1942018</v>
      </c>
      <c r="CS28" s="643"/>
      <c r="CT28" s="643"/>
      <c r="CU28" s="643"/>
      <c r="CV28" s="643"/>
      <c r="CW28" s="643"/>
      <c r="CX28" s="643"/>
      <c r="CY28" s="644"/>
      <c r="CZ28" s="645">
        <v>4.4000000000000004</v>
      </c>
      <c r="DA28" s="663"/>
      <c r="DB28" s="663"/>
      <c r="DC28" s="664"/>
      <c r="DD28" s="648">
        <v>1821776</v>
      </c>
      <c r="DE28" s="643"/>
      <c r="DF28" s="643"/>
      <c r="DG28" s="643"/>
      <c r="DH28" s="643"/>
      <c r="DI28" s="643"/>
      <c r="DJ28" s="643"/>
      <c r="DK28" s="644"/>
      <c r="DL28" s="648">
        <v>1676276</v>
      </c>
      <c r="DM28" s="643"/>
      <c r="DN28" s="643"/>
      <c r="DO28" s="643"/>
      <c r="DP28" s="643"/>
      <c r="DQ28" s="643"/>
      <c r="DR28" s="643"/>
      <c r="DS28" s="643"/>
      <c r="DT28" s="643"/>
      <c r="DU28" s="643"/>
      <c r="DV28" s="644"/>
      <c r="DW28" s="645">
        <v>10.1</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416663</v>
      </c>
      <c r="S29" s="643"/>
      <c r="T29" s="643"/>
      <c r="U29" s="643"/>
      <c r="V29" s="643"/>
      <c r="W29" s="643"/>
      <c r="X29" s="643"/>
      <c r="Y29" s="644"/>
      <c r="Z29" s="675">
        <v>0.9</v>
      </c>
      <c r="AA29" s="675"/>
      <c r="AB29" s="675"/>
      <c r="AC29" s="675"/>
      <c r="AD29" s="676">
        <v>31147</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304</v>
      </c>
      <c r="CE29" s="731"/>
      <c r="CF29" s="681" t="s">
        <v>70</v>
      </c>
      <c r="CG29" s="682"/>
      <c r="CH29" s="682"/>
      <c r="CI29" s="682"/>
      <c r="CJ29" s="682"/>
      <c r="CK29" s="682"/>
      <c r="CL29" s="682"/>
      <c r="CM29" s="682"/>
      <c r="CN29" s="682"/>
      <c r="CO29" s="682"/>
      <c r="CP29" s="682"/>
      <c r="CQ29" s="683"/>
      <c r="CR29" s="642">
        <v>1942018</v>
      </c>
      <c r="CS29" s="661"/>
      <c r="CT29" s="661"/>
      <c r="CU29" s="661"/>
      <c r="CV29" s="661"/>
      <c r="CW29" s="661"/>
      <c r="CX29" s="661"/>
      <c r="CY29" s="662"/>
      <c r="CZ29" s="645">
        <v>4.4000000000000004</v>
      </c>
      <c r="DA29" s="663"/>
      <c r="DB29" s="663"/>
      <c r="DC29" s="664"/>
      <c r="DD29" s="648">
        <v>1821776</v>
      </c>
      <c r="DE29" s="661"/>
      <c r="DF29" s="661"/>
      <c r="DG29" s="661"/>
      <c r="DH29" s="661"/>
      <c r="DI29" s="661"/>
      <c r="DJ29" s="661"/>
      <c r="DK29" s="662"/>
      <c r="DL29" s="648">
        <v>1676276</v>
      </c>
      <c r="DM29" s="661"/>
      <c r="DN29" s="661"/>
      <c r="DO29" s="661"/>
      <c r="DP29" s="661"/>
      <c r="DQ29" s="661"/>
      <c r="DR29" s="661"/>
      <c r="DS29" s="661"/>
      <c r="DT29" s="661"/>
      <c r="DU29" s="661"/>
      <c r="DV29" s="662"/>
      <c r="DW29" s="645">
        <v>10.1</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70641</v>
      </c>
      <c r="S30" s="643"/>
      <c r="T30" s="643"/>
      <c r="U30" s="643"/>
      <c r="V30" s="643"/>
      <c r="W30" s="643"/>
      <c r="X30" s="643"/>
      <c r="Y30" s="644"/>
      <c r="Z30" s="675">
        <v>0.1</v>
      </c>
      <c r="AA30" s="675"/>
      <c r="AB30" s="675"/>
      <c r="AC30" s="675"/>
      <c r="AD30" s="676">
        <v>789</v>
      </c>
      <c r="AE30" s="676"/>
      <c r="AF30" s="676"/>
      <c r="AG30" s="676"/>
      <c r="AH30" s="676"/>
      <c r="AI30" s="676"/>
      <c r="AJ30" s="676"/>
      <c r="AK30" s="676"/>
      <c r="AL30" s="645">
        <v>0</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2"/>
      <c r="CE30" s="733"/>
      <c r="CF30" s="681" t="s">
        <v>308</v>
      </c>
      <c r="CG30" s="682"/>
      <c r="CH30" s="682"/>
      <c r="CI30" s="682"/>
      <c r="CJ30" s="682"/>
      <c r="CK30" s="682"/>
      <c r="CL30" s="682"/>
      <c r="CM30" s="682"/>
      <c r="CN30" s="682"/>
      <c r="CO30" s="682"/>
      <c r="CP30" s="682"/>
      <c r="CQ30" s="683"/>
      <c r="CR30" s="642">
        <v>1839925</v>
      </c>
      <c r="CS30" s="643"/>
      <c r="CT30" s="643"/>
      <c r="CU30" s="643"/>
      <c r="CV30" s="643"/>
      <c r="CW30" s="643"/>
      <c r="CX30" s="643"/>
      <c r="CY30" s="644"/>
      <c r="CZ30" s="645">
        <v>4.0999999999999996</v>
      </c>
      <c r="DA30" s="663"/>
      <c r="DB30" s="663"/>
      <c r="DC30" s="664"/>
      <c r="DD30" s="648">
        <v>1731534</v>
      </c>
      <c r="DE30" s="643"/>
      <c r="DF30" s="643"/>
      <c r="DG30" s="643"/>
      <c r="DH30" s="643"/>
      <c r="DI30" s="643"/>
      <c r="DJ30" s="643"/>
      <c r="DK30" s="644"/>
      <c r="DL30" s="648">
        <v>1586034</v>
      </c>
      <c r="DM30" s="643"/>
      <c r="DN30" s="643"/>
      <c r="DO30" s="643"/>
      <c r="DP30" s="643"/>
      <c r="DQ30" s="643"/>
      <c r="DR30" s="643"/>
      <c r="DS30" s="643"/>
      <c r="DT30" s="643"/>
      <c r="DU30" s="643"/>
      <c r="DV30" s="644"/>
      <c r="DW30" s="645">
        <v>9.5</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14343330</v>
      </c>
      <c r="S31" s="643"/>
      <c r="T31" s="643"/>
      <c r="U31" s="643"/>
      <c r="V31" s="643"/>
      <c r="W31" s="643"/>
      <c r="X31" s="643"/>
      <c r="Y31" s="644"/>
      <c r="Z31" s="675">
        <v>30.4</v>
      </c>
      <c r="AA31" s="675"/>
      <c r="AB31" s="675"/>
      <c r="AC31" s="675"/>
      <c r="AD31" s="676" t="s">
        <v>174</v>
      </c>
      <c r="AE31" s="676"/>
      <c r="AF31" s="676"/>
      <c r="AG31" s="676"/>
      <c r="AH31" s="676"/>
      <c r="AI31" s="676"/>
      <c r="AJ31" s="676"/>
      <c r="AK31" s="676"/>
      <c r="AL31" s="645" t="s">
        <v>174</v>
      </c>
      <c r="AM31" s="646"/>
      <c r="AN31" s="646"/>
      <c r="AO31" s="677"/>
      <c r="AP31" s="716" t="s">
        <v>310</v>
      </c>
      <c r="AQ31" s="717"/>
      <c r="AR31" s="717"/>
      <c r="AS31" s="717"/>
      <c r="AT31" s="722" t="s">
        <v>311</v>
      </c>
      <c r="AU31" s="231"/>
      <c r="AV31" s="231"/>
      <c r="AW31" s="231"/>
      <c r="AX31" s="708" t="s">
        <v>186</v>
      </c>
      <c r="AY31" s="709"/>
      <c r="AZ31" s="709"/>
      <c r="BA31" s="709"/>
      <c r="BB31" s="709"/>
      <c r="BC31" s="709"/>
      <c r="BD31" s="709"/>
      <c r="BE31" s="709"/>
      <c r="BF31" s="710"/>
      <c r="BG31" s="711">
        <v>97.9</v>
      </c>
      <c r="BH31" s="712"/>
      <c r="BI31" s="712"/>
      <c r="BJ31" s="712"/>
      <c r="BK31" s="712"/>
      <c r="BL31" s="712"/>
      <c r="BM31" s="713">
        <v>92.8</v>
      </c>
      <c r="BN31" s="712"/>
      <c r="BO31" s="712"/>
      <c r="BP31" s="712"/>
      <c r="BQ31" s="714"/>
      <c r="BR31" s="711">
        <v>98.8</v>
      </c>
      <c r="BS31" s="712"/>
      <c r="BT31" s="712"/>
      <c r="BU31" s="712"/>
      <c r="BV31" s="712"/>
      <c r="BW31" s="712"/>
      <c r="BX31" s="713">
        <v>93.5</v>
      </c>
      <c r="BY31" s="712"/>
      <c r="BZ31" s="712"/>
      <c r="CA31" s="712"/>
      <c r="CB31" s="714"/>
      <c r="CD31" s="732"/>
      <c r="CE31" s="733"/>
      <c r="CF31" s="681" t="s">
        <v>312</v>
      </c>
      <c r="CG31" s="682"/>
      <c r="CH31" s="682"/>
      <c r="CI31" s="682"/>
      <c r="CJ31" s="682"/>
      <c r="CK31" s="682"/>
      <c r="CL31" s="682"/>
      <c r="CM31" s="682"/>
      <c r="CN31" s="682"/>
      <c r="CO31" s="682"/>
      <c r="CP31" s="682"/>
      <c r="CQ31" s="683"/>
      <c r="CR31" s="642">
        <v>102093</v>
      </c>
      <c r="CS31" s="661"/>
      <c r="CT31" s="661"/>
      <c r="CU31" s="661"/>
      <c r="CV31" s="661"/>
      <c r="CW31" s="661"/>
      <c r="CX31" s="661"/>
      <c r="CY31" s="662"/>
      <c r="CZ31" s="645">
        <v>0.2</v>
      </c>
      <c r="DA31" s="663"/>
      <c r="DB31" s="663"/>
      <c r="DC31" s="664"/>
      <c r="DD31" s="648">
        <v>90242</v>
      </c>
      <c r="DE31" s="661"/>
      <c r="DF31" s="661"/>
      <c r="DG31" s="661"/>
      <c r="DH31" s="661"/>
      <c r="DI31" s="661"/>
      <c r="DJ31" s="661"/>
      <c r="DK31" s="662"/>
      <c r="DL31" s="648">
        <v>90242</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15">
      <c r="B32" s="725" t="s">
        <v>313</v>
      </c>
      <c r="C32" s="726"/>
      <c r="D32" s="726"/>
      <c r="E32" s="726"/>
      <c r="F32" s="726"/>
      <c r="G32" s="726"/>
      <c r="H32" s="726"/>
      <c r="I32" s="726"/>
      <c r="J32" s="726"/>
      <c r="K32" s="726"/>
      <c r="L32" s="726"/>
      <c r="M32" s="726"/>
      <c r="N32" s="726"/>
      <c r="O32" s="726"/>
      <c r="P32" s="726"/>
      <c r="Q32" s="727"/>
      <c r="R32" s="642" t="s">
        <v>174</v>
      </c>
      <c r="S32" s="643"/>
      <c r="T32" s="643"/>
      <c r="U32" s="643"/>
      <c r="V32" s="643"/>
      <c r="W32" s="643"/>
      <c r="X32" s="643"/>
      <c r="Y32" s="644"/>
      <c r="Z32" s="675" t="s">
        <v>174</v>
      </c>
      <c r="AA32" s="675"/>
      <c r="AB32" s="675"/>
      <c r="AC32" s="675"/>
      <c r="AD32" s="676" t="s">
        <v>174</v>
      </c>
      <c r="AE32" s="676"/>
      <c r="AF32" s="676"/>
      <c r="AG32" s="676"/>
      <c r="AH32" s="676"/>
      <c r="AI32" s="676"/>
      <c r="AJ32" s="676"/>
      <c r="AK32" s="676"/>
      <c r="AL32" s="645" t="s">
        <v>174</v>
      </c>
      <c r="AM32" s="646"/>
      <c r="AN32" s="646"/>
      <c r="AO32" s="677"/>
      <c r="AP32" s="718"/>
      <c r="AQ32" s="719"/>
      <c r="AR32" s="719"/>
      <c r="AS32" s="719"/>
      <c r="AT32" s="723"/>
      <c r="AU32" s="230" t="s">
        <v>314</v>
      </c>
      <c r="AV32" s="230"/>
      <c r="AW32" s="230"/>
      <c r="AX32" s="639" t="s">
        <v>315</v>
      </c>
      <c r="AY32" s="640"/>
      <c r="AZ32" s="640"/>
      <c r="BA32" s="640"/>
      <c r="BB32" s="640"/>
      <c r="BC32" s="640"/>
      <c r="BD32" s="640"/>
      <c r="BE32" s="640"/>
      <c r="BF32" s="641"/>
      <c r="BG32" s="715">
        <v>98.1</v>
      </c>
      <c r="BH32" s="661"/>
      <c r="BI32" s="661"/>
      <c r="BJ32" s="661"/>
      <c r="BK32" s="661"/>
      <c r="BL32" s="661"/>
      <c r="BM32" s="646">
        <v>93.3</v>
      </c>
      <c r="BN32" s="707"/>
      <c r="BO32" s="707"/>
      <c r="BP32" s="707"/>
      <c r="BQ32" s="688"/>
      <c r="BR32" s="715">
        <v>98.8</v>
      </c>
      <c r="BS32" s="661"/>
      <c r="BT32" s="661"/>
      <c r="BU32" s="661"/>
      <c r="BV32" s="661"/>
      <c r="BW32" s="661"/>
      <c r="BX32" s="646">
        <v>93.7</v>
      </c>
      <c r="BY32" s="707"/>
      <c r="BZ32" s="707"/>
      <c r="CA32" s="707"/>
      <c r="CB32" s="688"/>
      <c r="CD32" s="734"/>
      <c r="CE32" s="735"/>
      <c r="CF32" s="681" t="s">
        <v>316</v>
      </c>
      <c r="CG32" s="682"/>
      <c r="CH32" s="682"/>
      <c r="CI32" s="682"/>
      <c r="CJ32" s="682"/>
      <c r="CK32" s="682"/>
      <c r="CL32" s="682"/>
      <c r="CM32" s="682"/>
      <c r="CN32" s="682"/>
      <c r="CO32" s="682"/>
      <c r="CP32" s="682"/>
      <c r="CQ32" s="683"/>
      <c r="CR32" s="642" t="s">
        <v>251</v>
      </c>
      <c r="CS32" s="643"/>
      <c r="CT32" s="643"/>
      <c r="CU32" s="643"/>
      <c r="CV32" s="643"/>
      <c r="CW32" s="643"/>
      <c r="CX32" s="643"/>
      <c r="CY32" s="644"/>
      <c r="CZ32" s="645" t="s">
        <v>174</v>
      </c>
      <c r="DA32" s="663"/>
      <c r="DB32" s="663"/>
      <c r="DC32" s="664"/>
      <c r="DD32" s="648" t="s">
        <v>243</v>
      </c>
      <c r="DE32" s="643"/>
      <c r="DF32" s="643"/>
      <c r="DG32" s="643"/>
      <c r="DH32" s="643"/>
      <c r="DI32" s="643"/>
      <c r="DJ32" s="643"/>
      <c r="DK32" s="644"/>
      <c r="DL32" s="648" t="s">
        <v>174</v>
      </c>
      <c r="DM32" s="643"/>
      <c r="DN32" s="643"/>
      <c r="DO32" s="643"/>
      <c r="DP32" s="643"/>
      <c r="DQ32" s="643"/>
      <c r="DR32" s="643"/>
      <c r="DS32" s="643"/>
      <c r="DT32" s="643"/>
      <c r="DU32" s="643"/>
      <c r="DV32" s="644"/>
      <c r="DW32" s="645" t="s">
        <v>137</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2636787</v>
      </c>
      <c r="S33" s="643"/>
      <c r="T33" s="643"/>
      <c r="U33" s="643"/>
      <c r="V33" s="643"/>
      <c r="W33" s="643"/>
      <c r="X33" s="643"/>
      <c r="Y33" s="644"/>
      <c r="Z33" s="675">
        <v>5.6</v>
      </c>
      <c r="AA33" s="675"/>
      <c r="AB33" s="675"/>
      <c r="AC33" s="675"/>
      <c r="AD33" s="676" t="s">
        <v>174</v>
      </c>
      <c r="AE33" s="676"/>
      <c r="AF33" s="676"/>
      <c r="AG33" s="676"/>
      <c r="AH33" s="676"/>
      <c r="AI33" s="676"/>
      <c r="AJ33" s="676"/>
      <c r="AK33" s="676"/>
      <c r="AL33" s="645" t="s">
        <v>174</v>
      </c>
      <c r="AM33" s="646"/>
      <c r="AN33" s="646"/>
      <c r="AO33" s="677"/>
      <c r="AP33" s="720"/>
      <c r="AQ33" s="721"/>
      <c r="AR33" s="721"/>
      <c r="AS33" s="721"/>
      <c r="AT33" s="724"/>
      <c r="AU33" s="232"/>
      <c r="AV33" s="232"/>
      <c r="AW33" s="232"/>
      <c r="AX33" s="623" t="s">
        <v>318</v>
      </c>
      <c r="AY33" s="624"/>
      <c r="AZ33" s="624"/>
      <c r="BA33" s="624"/>
      <c r="BB33" s="624"/>
      <c r="BC33" s="624"/>
      <c r="BD33" s="624"/>
      <c r="BE33" s="624"/>
      <c r="BF33" s="625"/>
      <c r="BG33" s="706">
        <v>97.6</v>
      </c>
      <c r="BH33" s="627"/>
      <c r="BI33" s="627"/>
      <c r="BJ33" s="627"/>
      <c r="BK33" s="627"/>
      <c r="BL33" s="627"/>
      <c r="BM33" s="669">
        <v>92.6</v>
      </c>
      <c r="BN33" s="627"/>
      <c r="BO33" s="627"/>
      <c r="BP33" s="627"/>
      <c r="BQ33" s="671"/>
      <c r="BR33" s="706">
        <v>99</v>
      </c>
      <c r="BS33" s="627"/>
      <c r="BT33" s="627"/>
      <c r="BU33" s="627"/>
      <c r="BV33" s="627"/>
      <c r="BW33" s="627"/>
      <c r="BX33" s="669">
        <v>93.5</v>
      </c>
      <c r="BY33" s="627"/>
      <c r="BZ33" s="627"/>
      <c r="CA33" s="627"/>
      <c r="CB33" s="671"/>
      <c r="CD33" s="681" t="s">
        <v>319</v>
      </c>
      <c r="CE33" s="682"/>
      <c r="CF33" s="682"/>
      <c r="CG33" s="682"/>
      <c r="CH33" s="682"/>
      <c r="CI33" s="682"/>
      <c r="CJ33" s="682"/>
      <c r="CK33" s="682"/>
      <c r="CL33" s="682"/>
      <c r="CM33" s="682"/>
      <c r="CN33" s="682"/>
      <c r="CO33" s="682"/>
      <c r="CP33" s="682"/>
      <c r="CQ33" s="683"/>
      <c r="CR33" s="642">
        <v>24010569</v>
      </c>
      <c r="CS33" s="661"/>
      <c r="CT33" s="661"/>
      <c r="CU33" s="661"/>
      <c r="CV33" s="661"/>
      <c r="CW33" s="661"/>
      <c r="CX33" s="661"/>
      <c r="CY33" s="662"/>
      <c r="CZ33" s="645">
        <v>53.8</v>
      </c>
      <c r="DA33" s="663"/>
      <c r="DB33" s="663"/>
      <c r="DC33" s="664"/>
      <c r="DD33" s="648">
        <v>13621680</v>
      </c>
      <c r="DE33" s="661"/>
      <c r="DF33" s="661"/>
      <c r="DG33" s="661"/>
      <c r="DH33" s="661"/>
      <c r="DI33" s="661"/>
      <c r="DJ33" s="661"/>
      <c r="DK33" s="662"/>
      <c r="DL33" s="648">
        <v>8499109</v>
      </c>
      <c r="DM33" s="661"/>
      <c r="DN33" s="661"/>
      <c r="DO33" s="661"/>
      <c r="DP33" s="661"/>
      <c r="DQ33" s="661"/>
      <c r="DR33" s="661"/>
      <c r="DS33" s="661"/>
      <c r="DT33" s="661"/>
      <c r="DU33" s="661"/>
      <c r="DV33" s="662"/>
      <c r="DW33" s="645">
        <v>51</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76433</v>
      </c>
      <c r="S34" s="643"/>
      <c r="T34" s="643"/>
      <c r="U34" s="643"/>
      <c r="V34" s="643"/>
      <c r="W34" s="643"/>
      <c r="X34" s="643"/>
      <c r="Y34" s="644"/>
      <c r="Z34" s="675">
        <v>0.2</v>
      </c>
      <c r="AA34" s="675"/>
      <c r="AB34" s="675"/>
      <c r="AC34" s="675"/>
      <c r="AD34" s="676">
        <v>7189</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6673226</v>
      </c>
      <c r="CS34" s="643"/>
      <c r="CT34" s="643"/>
      <c r="CU34" s="643"/>
      <c r="CV34" s="643"/>
      <c r="CW34" s="643"/>
      <c r="CX34" s="643"/>
      <c r="CY34" s="644"/>
      <c r="CZ34" s="645">
        <v>15</v>
      </c>
      <c r="DA34" s="663"/>
      <c r="DB34" s="663"/>
      <c r="DC34" s="664"/>
      <c r="DD34" s="648">
        <v>5735987</v>
      </c>
      <c r="DE34" s="643"/>
      <c r="DF34" s="643"/>
      <c r="DG34" s="643"/>
      <c r="DH34" s="643"/>
      <c r="DI34" s="643"/>
      <c r="DJ34" s="643"/>
      <c r="DK34" s="644"/>
      <c r="DL34" s="648">
        <v>2856704</v>
      </c>
      <c r="DM34" s="643"/>
      <c r="DN34" s="643"/>
      <c r="DO34" s="643"/>
      <c r="DP34" s="643"/>
      <c r="DQ34" s="643"/>
      <c r="DR34" s="643"/>
      <c r="DS34" s="643"/>
      <c r="DT34" s="643"/>
      <c r="DU34" s="643"/>
      <c r="DV34" s="644"/>
      <c r="DW34" s="645">
        <v>17.100000000000001</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3424587</v>
      </c>
      <c r="S35" s="643"/>
      <c r="T35" s="643"/>
      <c r="U35" s="643"/>
      <c r="V35" s="643"/>
      <c r="W35" s="643"/>
      <c r="X35" s="643"/>
      <c r="Y35" s="644"/>
      <c r="Z35" s="675">
        <v>7.3</v>
      </c>
      <c r="AA35" s="675"/>
      <c r="AB35" s="675"/>
      <c r="AC35" s="675"/>
      <c r="AD35" s="676" t="s">
        <v>174</v>
      </c>
      <c r="AE35" s="676"/>
      <c r="AF35" s="676"/>
      <c r="AG35" s="676"/>
      <c r="AH35" s="676"/>
      <c r="AI35" s="676"/>
      <c r="AJ35" s="676"/>
      <c r="AK35" s="676"/>
      <c r="AL35" s="645" t="s">
        <v>174</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490875</v>
      </c>
      <c r="CS35" s="661"/>
      <c r="CT35" s="661"/>
      <c r="CU35" s="661"/>
      <c r="CV35" s="661"/>
      <c r="CW35" s="661"/>
      <c r="CX35" s="661"/>
      <c r="CY35" s="662"/>
      <c r="CZ35" s="645">
        <v>1.1000000000000001</v>
      </c>
      <c r="DA35" s="663"/>
      <c r="DB35" s="663"/>
      <c r="DC35" s="664"/>
      <c r="DD35" s="648">
        <v>389251</v>
      </c>
      <c r="DE35" s="661"/>
      <c r="DF35" s="661"/>
      <c r="DG35" s="661"/>
      <c r="DH35" s="661"/>
      <c r="DI35" s="661"/>
      <c r="DJ35" s="661"/>
      <c r="DK35" s="662"/>
      <c r="DL35" s="648">
        <v>372148</v>
      </c>
      <c r="DM35" s="661"/>
      <c r="DN35" s="661"/>
      <c r="DO35" s="661"/>
      <c r="DP35" s="661"/>
      <c r="DQ35" s="661"/>
      <c r="DR35" s="661"/>
      <c r="DS35" s="661"/>
      <c r="DT35" s="661"/>
      <c r="DU35" s="661"/>
      <c r="DV35" s="662"/>
      <c r="DW35" s="645">
        <v>2.2000000000000002</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1457720</v>
      </c>
      <c r="S36" s="643"/>
      <c r="T36" s="643"/>
      <c r="U36" s="643"/>
      <c r="V36" s="643"/>
      <c r="W36" s="643"/>
      <c r="X36" s="643"/>
      <c r="Y36" s="644"/>
      <c r="Z36" s="675">
        <v>3.1</v>
      </c>
      <c r="AA36" s="675"/>
      <c r="AB36" s="675"/>
      <c r="AC36" s="675"/>
      <c r="AD36" s="676" t="s">
        <v>174</v>
      </c>
      <c r="AE36" s="676"/>
      <c r="AF36" s="676"/>
      <c r="AG36" s="676"/>
      <c r="AH36" s="676"/>
      <c r="AI36" s="676"/>
      <c r="AJ36" s="676"/>
      <c r="AK36" s="676"/>
      <c r="AL36" s="645" t="s">
        <v>243</v>
      </c>
      <c r="AM36" s="646"/>
      <c r="AN36" s="646"/>
      <c r="AO36" s="677"/>
      <c r="AP36" s="235"/>
      <c r="AQ36" s="694" t="s">
        <v>327</v>
      </c>
      <c r="AR36" s="695"/>
      <c r="AS36" s="695"/>
      <c r="AT36" s="695"/>
      <c r="AU36" s="695"/>
      <c r="AV36" s="695"/>
      <c r="AW36" s="695"/>
      <c r="AX36" s="695"/>
      <c r="AY36" s="696"/>
      <c r="AZ36" s="697">
        <v>4361606</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1922</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12232195</v>
      </c>
      <c r="CS36" s="643"/>
      <c r="CT36" s="643"/>
      <c r="CU36" s="643"/>
      <c r="CV36" s="643"/>
      <c r="CW36" s="643"/>
      <c r="CX36" s="643"/>
      <c r="CY36" s="644"/>
      <c r="CZ36" s="645">
        <v>27.4</v>
      </c>
      <c r="DA36" s="663"/>
      <c r="DB36" s="663"/>
      <c r="DC36" s="664"/>
      <c r="DD36" s="648">
        <v>5055532</v>
      </c>
      <c r="DE36" s="643"/>
      <c r="DF36" s="643"/>
      <c r="DG36" s="643"/>
      <c r="DH36" s="643"/>
      <c r="DI36" s="643"/>
      <c r="DJ36" s="643"/>
      <c r="DK36" s="644"/>
      <c r="DL36" s="648">
        <v>3520181</v>
      </c>
      <c r="DM36" s="643"/>
      <c r="DN36" s="643"/>
      <c r="DO36" s="643"/>
      <c r="DP36" s="643"/>
      <c r="DQ36" s="643"/>
      <c r="DR36" s="643"/>
      <c r="DS36" s="643"/>
      <c r="DT36" s="643"/>
      <c r="DU36" s="643"/>
      <c r="DV36" s="644"/>
      <c r="DW36" s="645">
        <v>21.1</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1867560</v>
      </c>
      <c r="S37" s="643"/>
      <c r="T37" s="643"/>
      <c r="U37" s="643"/>
      <c r="V37" s="643"/>
      <c r="W37" s="643"/>
      <c r="X37" s="643"/>
      <c r="Y37" s="644"/>
      <c r="Z37" s="675">
        <v>4</v>
      </c>
      <c r="AA37" s="675"/>
      <c r="AB37" s="675"/>
      <c r="AC37" s="675"/>
      <c r="AD37" s="676" t="s">
        <v>174</v>
      </c>
      <c r="AE37" s="676"/>
      <c r="AF37" s="676"/>
      <c r="AG37" s="676"/>
      <c r="AH37" s="676"/>
      <c r="AI37" s="676"/>
      <c r="AJ37" s="676"/>
      <c r="AK37" s="676"/>
      <c r="AL37" s="645" t="s">
        <v>174</v>
      </c>
      <c r="AM37" s="646"/>
      <c r="AN37" s="646"/>
      <c r="AO37" s="677"/>
      <c r="AQ37" s="685" t="s">
        <v>331</v>
      </c>
      <c r="AR37" s="686"/>
      <c r="AS37" s="686"/>
      <c r="AT37" s="686"/>
      <c r="AU37" s="686"/>
      <c r="AV37" s="686"/>
      <c r="AW37" s="686"/>
      <c r="AX37" s="686"/>
      <c r="AY37" s="687"/>
      <c r="AZ37" s="642">
        <v>1083154</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-9686</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1032709</v>
      </c>
      <c r="CS37" s="661"/>
      <c r="CT37" s="661"/>
      <c r="CU37" s="661"/>
      <c r="CV37" s="661"/>
      <c r="CW37" s="661"/>
      <c r="CX37" s="661"/>
      <c r="CY37" s="662"/>
      <c r="CZ37" s="645">
        <v>2.2999999999999998</v>
      </c>
      <c r="DA37" s="663"/>
      <c r="DB37" s="663"/>
      <c r="DC37" s="664"/>
      <c r="DD37" s="648">
        <v>1032709</v>
      </c>
      <c r="DE37" s="661"/>
      <c r="DF37" s="661"/>
      <c r="DG37" s="661"/>
      <c r="DH37" s="661"/>
      <c r="DI37" s="661"/>
      <c r="DJ37" s="661"/>
      <c r="DK37" s="662"/>
      <c r="DL37" s="648">
        <v>975793</v>
      </c>
      <c r="DM37" s="661"/>
      <c r="DN37" s="661"/>
      <c r="DO37" s="661"/>
      <c r="DP37" s="661"/>
      <c r="DQ37" s="661"/>
      <c r="DR37" s="661"/>
      <c r="DS37" s="661"/>
      <c r="DT37" s="661"/>
      <c r="DU37" s="661"/>
      <c r="DV37" s="662"/>
      <c r="DW37" s="645">
        <v>5.9</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1045666</v>
      </c>
      <c r="S38" s="643"/>
      <c r="T38" s="643"/>
      <c r="U38" s="643"/>
      <c r="V38" s="643"/>
      <c r="W38" s="643"/>
      <c r="X38" s="643"/>
      <c r="Y38" s="644"/>
      <c r="Z38" s="675">
        <v>2.2000000000000002</v>
      </c>
      <c r="AA38" s="675"/>
      <c r="AB38" s="675"/>
      <c r="AC38" s="675"/>
      <c r="AD38" s="676">
        <v>322</v>
      </c>
      <c r="AE38" s="676"/>
      <c r="AF38" s="676"/>
      <c r="AG38" s="676"/>
      <c r="AH38" s="676"/>
      <c r="AI38" s="676"/>
      <c r="AJ38" s="676"/>
      <c r="AK38" s="676"/>
      <c r="AL38" s="645">
        <v>0</v>
      </c>
      <c r="AM38" s="646"/>
      <c r="AN38" s="646"/>
      <c r="AO38" s="677"/>
      <c r="AQ38" s="685" t="s">
        <v>335</v>
      </c>
      <c r="AR38" s="686"/>
      <c r="AS38" s="686"/>
      <c r="AT38" s="686"/>
      <c r="AU38" s="686"/>
      <c r="AV38" s="686"/>
      <c r="AW38" s="686"/>
      <c r="AX38" s="686"/>
      <c r="AY38" s="687"/>
      <c r="AZ38" s="642">
        <v>810974</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8006</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2374161</v>
      </c>
      <c r="CS38" s="643"/>
      <c r="CT38" s="643"/>
      <c r="CU38" s="643"/>
      <c r="CV38" s="643"/>
      <c r="CW38" s="643"/>
      <c r="CX38" s="643"/>
      <c r="CY38" s="644"/>
      <c r="CZ38" s="645">
        <v>5.3</v>
      </c>
      <c r="DA38" s="663"/>
      <c r="DB38" s="663"/>
      <c r="DC38" s="664"/>
      <c r="DD38" s="648">
        <v>1982483</v>
      </c>
      <c r="DE38" s="643"/>
      <c r="DF38" s="643"/>
      <c r="DG38" s="643"/>
      <c r="DH38" s="643"/>
      <c r="DI38" s="643"/>
      <c r="DJ38" s="643"/>
      <c r="DK38" s="644"/>
      <c r="DL38" s="648">
        <v>1750076</v>
      </c>
      <c r="DM38" s="643"/>
      <c r="DN38" s="643"/>
      <c r="DO38" s="643"/>
      <c r="DP38" s="643"/>
      <c r="DQ38" s="643"/>
      <c r="DR38" s="643"/>
      <c r="DS38" s="643"/>
      <c r="DT38" s="643"/>
      <c r="DU38" s="643"/>
      <c r="DV38" s="644"/>
      <c r="DW38" s="645">
        <v>10.5</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4592700</v>
      </c>
      <c r="S39" s="643"/>
      <c r="T39" s="643"/>
      <c r="U39" s="643"/>
      <c r="V39" s="643"/>
      <c r="W39" s="643"/>
      <c r="X39" s="643"/>
      <c r="Y39" s="644"/>
      <c r="Z39" s="675">
        <v>9.6999999999999993</v>
      </c>
      <c r="AA39" s="675"/>
      <c r="AB39" s="675"/>
      <c r="AC39" s="675"/>
      <c r="AD39" s="676" t="s">
        <v>174</v>
      </c>
      <c r="AE39" s="676"/>
      <c r="AF39" s="676"/>
      <c r="AG39" s="676"/>
      <c r="AH39" s="676"/>
      <c r="AI39" s="676"/>
      <c r="AJ39" s="676"/>
      <c r="AK39" s="676"/>
      <c r="AL39" s="645" t="s">
        <v>174</v>
      </c>
      <c r="AM39" s="646"/>
      <c r="AN39" s="646"/>
      <c r="AO39" s="677"/>
      <c r="AQ39" s="685" t="s">
        <v>339</v>
      </c>
      <c r="AR39" s="686"/>
      <c r="AS39" s="686"/>
      <c r="AT39" s="686"/>
      <c r="AU39" s="686"/>
      <c r="AV39" s="686"/>
      <c r="AW39" s="686"/>
      <c r="AX39" s="686"/>
      <c r="AY39" s="687"/>
      <c r="AZ39" s="642">
        <v>93317</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12085</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1817812</v>
      </c>
      <c r="CS39" s="661"/>
      <c r="CT39" s="661"/>
      <c r="CU39" s="661"/>
      <c r="CV39" s="661"/>
      <c r="CW39" s="661"/>
      <c r="CX39" s="661"/>
      <c r="CY39" s="662"/>
      <c r="CZ39" s="645">
        <v>4.0999999999999996</v>
      </c>
      <c r="DA39" s="663"/>
      <c r="DB39" s="663"/>
      <c r="DC39" s="664"/>
      <c r="DD39" s="648">
        <v>458427</v>
      </c>
      <c r="DE39" s="661"/>
      <c r="DF39" s="661"/>
      <c r="DG39" s="661"/>
      <c r="DH39" s="661"/>
      <c r="DI39" s="661"/>
      <c r="DJ39" s="661"/>
      <c r="DK39" s="662"/>
      <c r="DL39" s="648" t="s">
        <v>243</v>
      </c>
      <c r="DM39" s="661"/>
      <c r="DN39" s="661"/>
      <c r="DO39" s="661"/>
      <c r="DP39" s="661"/>
      <c r="DQ39" s="661"/>
      <c r="DR39" s="661"/>
      <c r="DS39" s="661"/>
      <c r="DT39" s="661"/>
      <c r="DU39" s="661"/>
      <c r="DV39" s="662"/>
      <c r="DW39" s="645" t="s">
        <v>174</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174</v>
      </c>
      <c r="S40" s="643"/>
      <c r="T40" s="643"/>
      <c r="U40" s="643"/>
      <c r="V40" s="643"/>
      <c r="W40" s="643"/>
      <c r="X40" s="643"/>
      <c r="Y40" s="644"/>
      <c r="Z40" s="675" t="s">
        <v>174</v>
      </c>
      <c r="AA40" s="675"/>
      <c r="AB40" s="675"/>
      <c r="AC40" s="675"/>
      <c r="AD40" s="676" t="s">
        <v>243</v>
      </c>
      <c r="AE40" s="676"/>
      <c r="AF40" s="676"/>
      <c r="AG40" s="676"/>
      <c r="AH40" s="676"/>
      <c r="AI40" s="676"/>
      <c r="AJ40" s="676"/>
      <c r="AK40" s="676"/>
      <c r="AL40" s="645" t="s">
        <v>243</v>
      </c>
      <c r="AM40" s="646"/>
      <c r="AN40" s="646"/>
      <c r="AO40" s="677"/>
      <c r="AQ40" s="685" t="s">
        <v>343</v>
      </c>
      <c r="AR40" s="686"/>
      <c r="AS40" s="686"/>
      <c r="AT40" s="686"/>
      <c r="AU40" s="686"/>
      <c r="AV40" s="686"/>
      <c r="AW40" s="686"/>
      <c r="AX40" s="686"/>
      <c r="AY40" s="687"/>
      <c r="AZ40" s="642">
        <v>7664</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104</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422300</v>
      </c>
      <c r="CS40" s="643"/>
      <c r="CT40" s="643"/>
      <c r="CU40" s="643"/>
      <c r="CV40" s="643"/>
      <c r="CW40" s="643"/>
      <c r="CX40" s="643"/>
      <c r="CY40" s="644"/>
      <c r="CZ40" s="645">
        <v>0.9</v>
      </c>
      <c r="DA40" s="663"/>
      <c r="DB40" s="663"/>
      <c r="DC40" s="664"/>
      <c r="DD40" s="648" t="s">
        <v>174</v>
      </c>
      <c r="DE40" s="643"/>
      <c r="DF40" s="643"/>
      <c r="DG40" s="643"/>
      <c r="DH40" s="643"/>
      <c r="DI40" s="643"/>
      <c r="DJ40" s="643"/>
      <c r="DK40" s="644"/>
      <c r="DL40" s="648" t="s">
        <v>174</v>
      </c>
      <c r="DM40" s="643"/>
      <c r="DN40" s="643"/>
      <c r="DO40" s="643"/>
      <c r="DP40" s="643"/>
      <c r="DQ40" s="643"/>
      <c r="DR40" s="643"/>
      <c r="DS40" s="643"/>
      <c r="DT40" s="643"/>
      <c r="DU40" s="643"/>
      <c r="DV40" s="644"/>
      <c r="DW40" s="645" t="s">
        <v>174</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243</v>
      </c>
      <c r="S41" s="643"/>
      <c r="T41" s="643"/>
      <c r="U41" s="643"/>
      <c r="V41" s="643"/>
      <c r="W41" s="643"/>
      <c r="X41" s="643"/>
      <c r="Y41" s="644"/>
      <c r="Z41" s="675" t="s">
        <v>174</v>
      </c>
      <c r="AA41" s="675"/>
      <c r="AB41" s="675"/>
      <c r="AC41" s="675"/>
      <c r="AD41" s="676" t="s">
        <v>174</v>
      </c>
      <c r="AE41" s="676"/>
      <c r="AF41" s="676"/>
      <c r="AG41" s="676"/>
      <c r="AH41" s="676"/>
      <c r="AI41" s="676"/>
      <c r="AJ41" s="676"/>
      <c r="AK41" s="676"/>
      <c r="AL41" s="645" t="s">
        <v>174</v>
      </c>
      <c r="AM41" s="646"/>
      <c r="AN41" s="646"/>
      <c r="AO41" s="677"/>
      <c r="AQ41" s="685" t="s">
        <v>348</v>
      </c>
      <c r="AR41" s="686"/>
      <c r="AS41" s="686"/>
      <c r="AT41" s="686"/>
      <c r="AU41" s="686"/>
      <c r="AV41" s="686"/>
      <c r="AW41" s="686"/>
      <c r="AX41" s="686"/>
      <c r="AY41" s="687"/>
      <c r="AZ41" s="642">
        <v>535382</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174</v>
      </c>
      <c r="CS41" s="661"/>
      <c r="CT41" s="661"/>
      <c r="CU41" s="661"/>
      <c r="CV41" s="661"/>
      <c r="CW41" s="661"/>
      <c r="CX41" s="661"/>
      <c r="CY41" s="662"/>
      <c r="CZ41" s="645" t="s">
        <v>174</v>
      </c>
      <c r="DA41" s="663"/>
      <c r="DB41" s="663"/>
      <c r="DC41" s="664"/>
      <c r="DD41" s="648" t="s">
        <v>243</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900000</v>
      </c>
      <c r="S42" s="643"/>
      <c r="T42" s="643"/>
      <c r="U42" s="643"/>
      <c r="V42" s="643"/>
      <c r="W42" s="643"/>
      <c r="X42" s="643"/>
      <c r="Y42" s="644"/>
      <c r="Z42" s="675">
        <v>1.9</v>
      </c>
      <c r="AA42" s="675"/>
      <c r="AB42" s="675"/>
      <c r="AC42" s="675"/>
      <c r="AD42" s="676" t="s">
        <v>174</v>
      </c>
      <c r="AE42" s="676"/>
      <c r="AF42" s="676"/>
      <c r="AG42" s="676"/>
      <c r="AH42" s="676"/>
      <c r="AI42" s="676"/>
      <c r="AJ42" s="676"/>
      <c r="AK42" s="676"/>
      <c r="AL42" s="645" t="s">
        <v>243</v>
      </c>
      <c r="AM42" s="646"/>
      <c r="AN42" s="646"/>
      <c r="AO42" s="677"/>
      <c r="AQ42" s="678" t="s">
        <v>352</v>
      </c>
      <c r="AR42" s="679"/>
      <c r="AS42" s="679"/>
      <c r="AT42" s="679"/>
      <c r="AU42" s="679"/>
      <c r="AV42" s="679"/>
      <c r="AW42" s="679"/>
      <c r="AX42" s="679"/>
      <c r="AY42" s="680"/>
      <c r="AZ42" s="626">
        <v>1831115</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374</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8305846</v>
      </c>
      <c r="CS42" s="643"/>
      <c r="CT42" s="643"/>
      <c r="CU42" s="643"/>
      <c r="CV42" s="643"/>
      <c r="CW42" s="643"/>
      <c r="CX42" s="643"/>
      <c r="CY42" s="644"/>
      <c r="CZ42" s="645">
        <v>18.600000000000001</v>
      </c>
      <c r="DA42" s="646"/>
      <c r="DB42" s="646"/>
      <c r="DC42" s="647"/>
      <c r="DD42" s="648">
        <v>1663359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47114225</v>
      </c>
      <c r="S43" s="665"/>
      <c r="T43" s="665"/>
      <c r="U43" s="665"/>
      <c r="V43" s="665"/>
      <c r="W43" s="665"/>
      <c r="X43" s="665"/>
      <c r="Y43" s="666"/>
      <c r="Z43" s="667">
        <v>100</v>
      </c>
      <c r="AA43" s="667"/>
      <c r="AB43" s="667"/>
      <c r="AC43" s="667"/>
      <c r="AD43" s="668">
        <v>15760058</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166395</v>
      </c>
      <c r="CS43" s="661"/>
      <c r="CT43" s="661"/>
      <c r="CU43" s="661"/>
      <c r="CV43" s="661"/>
      <c r="CW43" s="661"/>
      <c r="CX43" s="661"/>
      <c r="CY43" s="662"/>
      <c r="CZ43" s="645">
        <v>0.4</v>
      </c>
      <c r="DA43" s="663"/>
      <c r="DB43" s="663"/>
      <c r="DC43" s="664"/>
      <c r="DD43" s="648">
        <v>166395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8304611</v>
      </c>
      <c r="CS44" s="643"/>
      <c r="CT44" s="643"/>
      <c r="CU44" s="643"/>
      <c r="CV44" s="643"/>
      <c r="CW44" s="643"/>
      <c r="CX44" s="643"/>
      <c r="CY44" s="644"/>
      <c r="CZ44" s="645">
        <v>18.600000000000001</v>
      </c>
      <c r="DA44" s="646"/>
      <c r="DB44" s="646"/>
      <c r="DC44" s="647"/>
      <c r="DD44" s="648">
        <v>1662124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4312194</v>
      </c>
      <c r="CS45" s="661"/>
      <c r="CT45" s="661"/>
      <c r="CU45" s="661"/>
      <c r="CV45" s="661"/>
      <c r="CW45" s="661"/>
      <c r="CX45" s="661"/>
      <c r="CY45" s="662"/>
      <c r="CZ45" s="645">
        <v>9.6999999999999993</v>
      </c>
      <c r="DA45" s="663"/>
      <c r="DB45" s="663"/>
      <c r="DC45" s="664"/>
      <c r="DD45" s="648">
        <v>195546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3683693</v>
      </c>
      <c r="CS46" s="643"/>
      <c r="CT46" s="643"/>
      <c r="CU46" s="643"/>
      <c r="CV46" s="643"/>
      <c r="CW46" s="643"/>
      <c r="CX46" s="643"/>
      <c r="CY46" s="644"/>
      <c r="CZ46" s="645">
        <v>8.3000000000000007</v>
      </c>
      <c r="DA46" s="646"/>
      <c r="DB46" s="646"/>
      <c r="DC46" s="647"/>
      <c r="DD46" s="648">
        <v>1410991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1235</v>
      </c>
      <c r="CS47" s="661"/>
      <c r="CT47" s="661"/>
      <c r="CU47" s="661"/>
      <c r="CV47" s="661"/>
      <c r="CW47" s="661"/>
      <c r="CX47" s="661"/>
      <c r="CY47" s="662"/>
      <c r="CZ47" s="645">
        <v>0</v>
      </c>
      <c r="DA47" s="663"/>
      <c r="DB47" s="663"/>
      <c r="DC47" s="664"/>
      <c r="DD47" s="648">
        <v>1235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174</v>
      </c>
      <c r="CS48" s="643"/>
      <c r="CT48" s="643"/>
      <c r="CU48" s="643"/>
      <c r="CV48" s="643"/>
      <c r="CW48" s="643"/>
      <c r="CX48" s="643"/>
      <c r="CY48" s="644"/>
      <c r="CZ48" s="645" t="s">
        <v>174</v>
      </c>
      <c r="DA48" s="646"/>
      <c r="DB48" s="646"/>
      <c r="DC48" s="647"/>
      <c r="DD48" s="648" t="s">
        <v>174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44627785</v>
      </c>
      <c r="CS49" s="627"/>
      <c r="CT49" s="627"/>
      <c r="CU49" s="627"/>
      <c r="CV49" s="627"/>
      <c r="CW49" s="627"/>
      <c r="CX49" s="627"/>
      <c r="CY49" s="628"/>
      <c r="CZ49" s="629">
        <v>100</v>
      </c>
      <c r="DA49" s="630"/>
      <c r="DB49" s="630"/>
      <c r="DC49" s="631"/>
      <c r="DD49" s="632">
        <v>22883720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lixE0AttgkcH1pY/u71SmufcJAREJy/90PLJ5snmbxcs+Q9fGc/karqdUp5WRw2iLS5vTnoOTd4SXHx9TsaMyQ==" saltValue="tWTZHpN57E+v38RylcUsT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47055</v>
      </c>
      <c r="R7" s="1162"/>
      <c r="S7" s="1162"/>
      <c r="T7" s="1162"/>
      <c r="U7" s="1162"/>
      <c r="V7" s="1162">
        <v>44570</v>
      </c>
      <c r="W7" s="1162"/>
      <c r="X7" s="1162"/>
      <c r="Y7" s="1162"/>
      <c r="Z7" s="1162"/>
      <c r="AA7" s="1162">
        <v>2485</v>
      </c>
      <c r="AB7" s="1162"/>
      <c r="AC7" s="1162"/>
      <c r="AD7" s="1162"/>
      <c r="AE7" s="1163"/>
      <c r="AF7" s="1164">
        <v>1581</v>
      </c>
      <c r="AG7" s="1165"/>
      <c r="AH7" s="1165"/>
      <c r="AI7" s="1165"/>
      <c r="AJ7" s="1166"/>
      <c r="AK7" s="1148">
        <v>1458</v>
      </c>
      <c r="AL7" s="1149"/>
      <c r="AM7" s="1149"/>
      <c r="AN7" s="1149"/>
      <c r="AO7" s="1149"/>
      <c r="AP7" s="1149">
        <v>24825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583</v>
      </c>
      <c r="BT7" s="1153"/>
      <c r="BU7" s="1153"/>
      <c r="BV7" s="1153"/>
      <c r="BW7" s="1153"/>
      <c r="BX7" s="1153"/>
      <c r="BY7" s="1153"/>
      <c r="BZ7" s="1153"/>
      <c r="CA7" s="1153"/>
      <c r="CB7" s="1153"/>
      <c r="CC7" s="1153"/>
      <c r="CD7" s="1153"/>
      <c r="CE7" s="1153"/>
      <c r="CF7" s="1153"/>
      <c r="CG7" s="1154"/>
      <c r="CH7" s="1145">
        <v>13</v>
      </c>
      <c r="CI7" s="1146"/>
      <c r="CJ7" s="1146"/>
      <c r="CK7" s="1146"/>
      <c r="CL7" s="1147"/>
      <c r="CM7" s="1145">
        <v>64</v>
      </c>
      <c r="CN7" s="1146"/>
      <c r="CO7" s="1146"/>
      <c r="CP7" s="1146"/>
      <c r="CQ7" s="1147"/>
      <c r="CR7" s="1145">
        <v>21</v>
      </c>
      <c r="CS7" s="1146"/>
      <c r="CT7" s="1146"/>
      <c r="CU7" s="1146"/>
      <c r="CV7" s="1147"/>
      <c r="CW7" s="1145">
        <v>25</v>
      </c>
      <c r="CX7" s="1146"/>
      <c r="CY7" s="1146"/>
      <c r="CZ7" s="1146"/>
      <c r="DA7" s="1147"/>
      <c r="DB7" s="1145" t="s">
        <v>586</v>
      </c>
      <c r="DC7" s="1146"/>
      <c r="DD7" s="1146"/>
      <c r="DE7" s="1146"/>
      <c r="DF7" s="1147"/>
      <c r="DG7" s="1145" t="s">
        <v>586</v>
      </c>
      <c r="DH7" s="1146"/>
      <c r="DI7" s="1146"/>
      <c r="DJ7" s="1146"/>
      <c r="DK7" s="1147"/>
      <c r="DL7" s="1145" t="s">
        <v>586</v>
      </c>
      <c r="DM7" s="1146"/>
      <c r="DN7" s="1146"/>
      <c r="DO7" s="1146"/>
      <c r="DP7" s="1147"/>
      <c r="DQ7" s="1145" t="s">
        <v>586</v>
      </c>
      <c r="DR7" s="1146"/>
      <c r="DS7" s="1146"/>
      <c r="DT7" s="1146"/>
      <c r="DU7" s="1147"/>
      <c r="DV7" s="1172"/>
      <c r="DW7" s="1173"/>
      <c r="DX7" s="1173"/>
      <c r="DY7" s="1173"/>
      <c r="DZ7" s="1174"/>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60</v>
      </c>
      <c r="R8" s="1101"/>
      <c r="S8" s="1101"/>
      <c r="T8" s="1101"/>
      <c r="U8" s="1101"/>
      <c r="V8" s="1101">
        <v>59</v>
      </c>
      <c r="W8" s="1101"/>
      <c r="X8" s="1101"/>
      <c r="Y8" s="1101"/>
      <c r="Z8" s="1101"/>
      <c r="AA8" s="1101">
        <v>1</v>
      </c>
      <c r="AB8" s="1101"/>
      <c r="AC8" s="1101"/>
      <c r="AD8" s="1101"/>
      <c r="AE8" s="1102"/>
      <c r="AF8" s="1076" t="s">
        <v>595</v>
      </c>
      <c r="AG8" s="1077"/>
      <c r="AH8" s="1077"/>
      <c r="AI8" s="1077"/>
      <c r="AJ8" s="1078"/>
      <c r="AK8" s="1143">
        <v>999</v>
      </c>
      <c r="AL8" s="1144"/>
      <c r="AM8" s="1144"/>
      <c r="AN8" s="1144"/>
      <c r="AO8" s="1144"/>
      <c r="AP8" s="1144">
        <v>59</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189</v>
      </c>
      <c r="CI8" s="1047"/>
      <c r="CJ8" s="1047"/>
      <c r="CK8" s="1047"/>
      <c r="CL8" s="1048"/>
      <c r="CM8" s="1046">
        <v>2599</v>
      </c>
      <c r="CN8" s="1047"/>
      <c r="CO8" s="1047"/>
      <c r="CP8" s="1047"/>
      <c r="CQ8" s="1048"/>
      <c r="CR8" s="1046">
        <v>180</v>
      </c>
      <c r="CS8" s="1047"/>
      <c r="CT8" s="1047"/>
      <c r="CU8" s="1047"/>
      <c r="CV8" s="1048"/>
      <c r="CW8" s="1046">
        <v>5</v>
      </c>
      <c r="CX8" s="1047"/>
      <c r="CY8" s="1047"/>
      <c r="CZ8" s="1047"/>
      <c r="DA8" s="1048"/>
      <c r="DB8" s="1046" t="s">
        <v>586</v>
      </c>
      <c r="DC8" s="1047"/>
      <c r="DD8" s="1047"/>
      <c r="DE8" s="1047"/>
      <c r="DF8" s="1048"/>
      <c r="DG8" s="1046" t="s">
        <v>586</v>
      </c>
      <c r="DH8" s="1047"/>
      <c r="DI8" s="1047"/>
      <c r="DJ8" s="1047"/>
      <c r="DK8" s="1048"/>
      <c r="DL8" s="1046" t="s">
        <v>586</v>
      </c>
      <c r="DM8" s="1047"/>
      <c r="DN8" s="1047"/>
      <c r="DO8" s="1047"/>
      <c r="DP8" s="1048"/>
      <c r="DQ8" s="1046" t="s">
        <v>586</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585</v>
      </c>
      <c r="BT9" s="1072"/>
      <c r="BU9" s="1072"/>
      <c r="BV9" s="1072"/>
      <c r="BW9" s="1072"/>
      <c r="BX9" s="1072"/>
      <c r="BY9" s="1072"/>
      <c r="BZ9" s="1072"/>
      <c r="CA9" s="1072"/>
      <c r="CB9" s="1072"/>
      <c r="CC9" s="1072"/>
      <c r="CD9" s="1072"/>
      <c r="CE9" s="1072"/>
      <c r="CF9" s="1072"/>
      <c r="CG9" s="1073"/>
      <c r="CH9" s="1046">
        <v>74</v>
      </c>
      <c r="CI9" s="1047"/>
      <c r="CJ9" s="1047"/>
      <c r="CK9" s="1047"/>
      <c r="CL9" s="1048"/>
      <c r="CM9" s="1046">
        <v>1280</v>
      </c>
      <c r="CN9" s="1047"/>
      <c r="CO9" s="1047"/>
      <c r="CP9" s="1047"/>
      <c r="CQ9" s="1048"/>
      <c r="CR9" s="1046">
        <v>1087</v>
      </c>
      <c r="CS9" s="1047"/>
      <c r="CT9" s="1047"/>
      <c r="CU9" s="1047"/>
      <c r="CV9" s="1048"/>
      <c r="CW9" s="1046">
        <v>448</v>
      </c>
      <c r="CX9" s="1047"/>
      <c r="CY9" s="1047"/>
      <c r="CZ9" s="1047"/>
      <c r="DA9" s="1048"/>
      <c r="DB9" s="1046" t="s">
        <v>586</v>
      </c>
      <c r="DC9" s="1047"/>
      <c r="DD9" s="1047"/>
      <c r="DE9" s="1047"/>
      <c r="DF9" s="1048"/>
      <c r="DG9" s="1046" t="s">
        <v>586</v>
      </c>
      <c r="DH9" s="1047"/>
      <c r="DI9" s="1047"/>
      <c r="DJ9" s="1047"/>
      <c r="DK9" s="1048"/>
      <c r="DL9" s="1046" t="s">
        <v>586</v>
      </c>
      <c r="DM9" s="1047"/>
      <c r="DN9" s="1047"/>
      <c r="DO9" s="1047"/>
      <c r="DP9" s="1048"/>
      <c r="DQ9" s="1046" t="s">
        <v>586</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47114</v>
      </c>
      <c r="R23" s="1126"/>
      <c r="S23" s="1126"/>
      <c r="T23" s="1126"/>
      <c r="U23" s="1126"/>
      <c r="V23" s="1126">
        <v>44628</v>
      </c>
      <c r="W23" s="1126"/>
      <c r="X23" s="1126"/>
      <c r="Y23" s="1126"/>
      <c r="Z23" s="1126"/>
      <c r="AA23" s="1126">
        <v>2485</v>
      </c>
      <c r="AB23" s="1126"/>
      <c r="AC23" s="1126"/>
      <c r="AD23" s="1126"/>
      <c r="AE23" s="1127"/>
      <c r="AF23" s="1128">
        <v>1581</v>
      </c>
      <c r="AG23" s="1126"/>
      <c r="AH23" s="1126"/>
      <c r="AI23" s="1126"/>
      <c r="AJ23" s="1129"/>
      <c r="AK23" s="1130"/>
      <c r="AL23" s="1131"/>
      <c r="AM23" s="1131"/>
      <c r="AN23" s="1131"/>
      <c r="AO23" s="1131"/>
      <c r="AP23" s="1126">
        <v>24884</v>
      </c>
      <c r="AQ23" s="1126"/>
      <c r="AR23" s="1126"/>
      <c r="AS23" s="1126"/>
      <c r="AT23" s="1126"/>
      <c r="AU23" s="1132"/>
      <c r="AV23" s="1132"/>
      <c r="AW23" s="1132"/>
      <c r="AX23" s="1132"/>
      <c r="AY23" s="1133"/>
      <c r="AZ23" s="1122" t="s">
        <v>174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6401</v>
      </c>
      <c r="R28" s="1111"/>
      <c r="S28" s="1111"/>
      <c r="T28" s="1111"/>
      <c r="U28" s="1111"/>
      <c r="V28" s="1111">
        <v>6399</v>
      </c>
      <c r="W28" s="1111"/>
      <c r="X28" s="1111"/>
      <c r="Y28" s="1111"/>
      <c r="Z28" s="1111"/>
      <c r="AA28" s="1111">
        <v>2</v>
      </c>
      <c r="AB28" s="1111"/>
      <c r="AC28" s="1111"/>
      <c r="AD28" s="1111"/>
      <c r="AE28" s="1112"/>
      <c r="AF28" s="1113">
        <v>2</v>
      </c>
      <c r="AG28" s="1111"/>
      <c r="AH28" s="1111"/>
      <c r="AI28" s="1111"/>
      <c r="AJ28" s="1114"/>
      <c r="AK28" s="1115">
        <v>535</v>
      </c>
      <c r="AL28" s="1103"/>
      <c r="AM28" s="1103"/>
      <c r="AN28" s="1103"/>
      <c r="AO28" s="1103"/>
      <c r="AP28" s="1103" t="s">
        <v>586</v>
      </c>
      <c r="AQ28" s="1103"/>
      <c r="AR28" s="1103"/>
      <c r="AS28" s="1103"/>
      <c r="AT28" s="1103"/>
      <c r="AU28" s="1103" t="s">
        <v>594</v>
      </c>
      <c r="AV28" s="1103"/>
      <c r="AW28" s="1103"/>
      <c r="AX28" s="1103"/>
      <c r="AY28" s="1103"/>
      <c r="AZ28" s="1104" t="s">
        <v>594</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404</v>
      </c>
      <c r="C29" s="1095"/>
      <c r="D29" s="1095"/>
      <c r="E29" s="1095"/>
      <c r="F29" s="1095"/>
      <c r="G29" s="1095"/>
      <c r="H29" s="1095"/>
      <c r="I29" s="1095"/>
      <c r="J29" s="1095"/>
      <c r="K29" s="1095"/>
      <c r="L29" s="1095"/>
      <c r="M29" s="1095"/>
      <c r="N29" s="1095"/>
      <c r="O29" s="1095"/>
      <c r="P29" s="1096"/>
      <c r="Q29" s="1100">
        <v>28</v>
      </c>
      <c r="R29" s="1101"/>
      <c r="S29" s="1101"/>
      <c r="T29" s="1101"/>
      <c r="U29" s="1101"/>
      <c r="V29" s="1101">
        <v>28</v>
      </c>
      <c r="W29" s="1101"/>
      <c r="X29" s="1101"/>
      <c r="Y29" s="1101"/>
      <c r="Z29" s="1101"/>
      <c r="AA29" s="1101" t="s">
        <v>595</v>
      </c>
      <c r="AB29" s="1101"/>
      <c r="AC29" s="1101"/>
      <c r="AD29" s="1101"/>
      <c r="AE29" s="1102"/>
      <c r="AF29" s="1076" t="s">
        <v>405</v>
      </c>
      <c r="AG29" s="1077"/>
      <c r="AH29" s="1077"/>
      <c r="AI29" s="1077"/>
      <c r="AJ29" s="1078"/>
      <c r="AK29" s="1037">
        <v>22</v>
      </c>
      <c r="AL29" s="1028"/>
      <c r="AM29" s="1028"/>
      <c r="AN29" s="1028"/>
      <c r="AO29" s="1028"/>
      <c r="AP29" s="1028" t="s">
        <v>586</v>
      </c>
      <c r="AQ29" s="1028"/>
      <c r="AR29" s="1028"/>
      <c r="AS29" s="1028"/>
      <c r="AT29" s="1028"/>
      <c r="AU29" s="1028" t="s">
        <v>594</v>
      </c>
      <c r="AV29" s="1028"/>
      <c r="AW29" s="1028"/>
      <c r="AX29" s="1028"/>
      <c r="AY29" s="1028"/>
      <c r="AZ29" s="1099" t="s">
        <v>586</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406</v>
      </c>
      <c r="C30" s="1095"/>
      <c r="D30" s="1095"/>
      <c r="E30" s="1095"/>
      <c r="F30" s="1095"/>
      <c r="G30" s="1095"/>
      <c r="H30" s="1095"/>
      <c r="I30" s="1095"/>
      <c r="J30" s="1095"/>
      <c r="K30" s="1095"/>
      <c r="L30" s="1095"/>
      <c r="M30" s="1095"/>
      <c r="N30" s="1095"/>
      <c r="O30" s="1095"/>
      <c r="P30" s="1096"/>
      <c r="Q30" s="1100">
        <v>6202</v>
      </c>
      <c r="R30" s="1101"/>
      <c r="S30" s="1101"/>
      <c r="T30" s="1101"/>
      <c r="U30" s="1101"/>
      <c r="V30" s="1101">
        <v>6097</v>
      </c>
      <c r="W30" s="1101"/>
      <c r="X30" s="1101"/>
      <c r="Y30" s="1101"/>
      <c r="Z30" s="1101"/>
      <c r="AA30" s="1101">
        <v>105</v>
      </c>
      <c r="AB30" s="1101"/>
      <c r="AC30" s="1101"/>
      <c r="AD30" s="1101"/>
      <c r="AE30" s="1102"/>
      <c r="AF30" s="1076">
        <v>105</v>
      </c>
      <c r="AG30" s="1077"/>
      <c r="AH30" s="1077"/>
      <c r="AI30" s="1077"/>
      <c r="AJ30" s="1078"/>
      <c r="AK30" s="1037">
        <v>956</v>
      </c>
      <c r="AL30" s="1028"/>
      <c r="AM30" s="1028"/>
      <c r="AN30" s="1028"/>
      <c r="AO30" s="1028"/>
      <c r="AP30" s="1028" t="s">
        <v>586</v>
      </c>
      <c r="AQ30" s="1028"/>
      <c r="AR30" s="1028"/>
      <c r="AS30" s="1028"/>
      <c r="AT30" s="1028"/>
      <c r="AU30" s="1028" t="s">
        <v>594</v>
      </c>
      <c r="AV30" s="1028"/>
      <c r="AW30" s="1028"/>
      <c r="AX30" s="1028"/>
      <c r="AY30" s="1028"/>
      <c r="AZ30" s="1099" t="s">
        <v>594</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407</v>
      </c>
      <c r="C31" s="1095"/>
      <c r="D31" s="1095"/>
      <c r="E31" s="1095"/>
      <c r="F31" s="1095"/>
      <c r="G31" s="1095"/>
      <c r="H31" s="1095"/>
      <c r="I31" s="1095"/>
      <c r="J31" s="1095"/>
      <c r="K31" s="1095"/>
      <c r="L31" s="1095"/>
      <c r="M31" s="1095"/>
      <c r="N31" s="1095"/>
      <c r="O31" s="1095"/>
      <c r="P31" s="1096"/>
      <c r="Q31" s="1100">
        <v>820</v>
      </c>
      <c r="R31" s="1101"/>
      <c r="S31" s="1101"/>
      <c r="T31" s="1101"/>
      <c r="U31" s="1101"/>
      <c r="V31" s="1101">
        <v>819</v>
      </c>
      <c r="W31" s="1101"/>
      <c r="X31" s="1101"/>
      <c r="Y31" s="1101"/>
      <c r="Z31" s="1101"/>
      <c r="AA31" s="1101">
        <v>1</v>
      </c>
      <c r="AB31" s="1101"/>
      <c r="AC31" s="1101"/>
      <c r="AD31" s="1101"/>
      <c r="AE31" s="1102"/>
      <c r="AF31" s="1076">
        <v>1</v>
      </c>
      <c r="AG31" s="1077"/>
      <c r="AH31" s="1077"/>
      <c r="AI31" s="1077"/>
      <c r="AJ31" s="1078"/>
      <c r="AK31" s="1037">
        <v>167</v>
      </c>
      <c r="AL31" s="1028"/>
      <c r="AM31" s="1028"/>
      <c r="AN31" s="1028"/>
      <c r="AO31" s="1028"/>
      <c r="AP31" s="1028" t="s">
        <v>586</v>
      </c>
      <c r="AQ31" s="1028"/>
      <c r="AR31" s="1028"/>
      <c r="AS31" s="1028"/>
      <c r="AT31" s="1028"/>
      <c r="AU31" s="1028" t="s">
        <v>586</v>
      </c>
      <c r="AV31" s="1028"/>
      <c r="AW31" s="1028"/>
      <c r="AX31" s="1028"/>
      <c r="AY31" s="1028"/>
      <c r="AZ31" s="1099" t="s">
        <v>586</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408</v>
      </c>
      <c r="C32" s="1095"/>
      <c r="D32" s="1095"/>
      <c r="E32" s="1095"/>
      <c r="F32" s="1095"/>
      <c r="G32" s="1095"/>
      <c r="H32" s="1095"/>
      <c r="I32" s="1095"/>
      <c r="J32" s="1095"/>
      <c r="K32" s="1095"/>
      <c r="L32" s="1095"/>
      <c r="M32" s="1095"/>
      <c r="N32" s="1095"/>
      <c r="O32" s="1095"/>
      <c r="P32" s="1096"/>
      <c r="Q32" s="1100">
        <v>8889</v>
      </c>
      <c r="R32" s="1101"/>
      <c r="S32" s="1101"/>
      <c r="T32" s="1101"/>
      <c r="U32" s="1101"/>
      <c r="V32" s="1101">
        <v>8148</v>
      </c>
      <c r="W32" s="1101"/>
      <c r="X32" s="1101"/>
      <c r="Y32" s="1101"/>
      <c r="Z32" s="1101"/>
      <c r="AA32" s="1101">
        <v>741</v>
      </c>
      <c r="AB32" s="1101"/>
      <c r="AC32" s="1101"/>
      <c r="AD32" s="1101"/>
      <c r="AE32" s="1102"/>
      <c r="AF32" s="1076">
        <v>3823</v>
      </c>
      <c r="AG32" s="1077"/>
      <c r="AH32" s="1077"/>
      <c r="AI32" s="1077"/>
      <c r="AJ32" s="1078"/>
      <c r="AK32" s="1037">
        <v>1083</v>
      </c>
      <c r="AL32" s="1028"/>
      <c r="AM32" s="1028"/>
      <c r="AN32" s="1028"/>
      <c r="AO32" s="1028"/>
      <c r="AP32" s="1028">
        <v>3152</v>
      </c>
      <c r="AQ32" s="1028"/>
      <c r="AR32" s="1028"/>
      <c r="AS32" s="1028"/>
      <c r="AT32" s="1028"/>
      <c r="AU32" s="1028">
        <v>1923</v>
      </c>
      <c r="AV32" s="1028"/>
      <c r="AW32" s="1028"/>
      <c r="AX32" s="1028"/>
      <c r="AY32" s="1028"/>
      <c r="AZ32" s="1099" t="s">
        <v>594</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410</v>
      </c>
      <c r="C33" s="1095"/>
      <c r="D33" s="1095"/>
      <c r="E33" s="1095"/>
      <c r="F33" s="1095"/>
      <c r="G33" s="1095"/>
      <c r="H33" s="1095"/>
      <c r="I33" s="1095"/>
      <c r="J33" s="1095"/>
      <c r="K33" s="1095"/>
      <c r="L33" s="1095"/>
      <c r="M33" s="1095"/>
      <c r="N33" s="1095"/>
      <c r="O33" s="1095"/>
      <c r="P33" s="1096"/>
      <c r="Q33" s="1100">
        <v>1259</v>
      </c>
      <c r="R33" s="1101"/>
      <c r="S33" s="1101"/>
      <c r="T33" s="1101"/>
      <c r="U33" s="1101"/>
      <c r="V33" s="1101">
        <v>1177</v>
      </c>
      <c r="W33" s="1101"/>
      <c r="X33" s="1101"/>
      <c r="Y33" s="1101"/>
      <c r="Z33" s="1101"/>
      <c r="AA33" s="1101">
        <v>82</v>
      </c>
      <c r="AB33" s="1101"/>
      <c r="AC33" s="1101"/>
      <c r="AD33" s="1101"/>
      <c r="AE33" s="1102"/>
      <c r="AF33" s="1076">
        <v>1175</v>
      </c>
      <c r="AG33" s="1077"/>
      <c r="AH33" s="1077"/>
      <c r="AI33" s="1077"/>
      <c r="AJ33" s="1078"/>
      <c r="AK33" s="1037">
        <v>93</v>
      </c>
      <c r="AL33" s="1028"/>
      <c r="AM33" s="1028"/>
      <c r="AN33" s="1028"/>
      <c r="AO33" s="1028"/>
      <c r="AP33" s="1028">
        <v>5836</v>
      </c>
      <c r="AQ33" s="1028"/>
      <c r="AR33" s="1028"/>
      <c r="AS33" s="1028"/>
      <c r="AT33" s="1028"/>
      <c r="AU33" s="1028">
        <v>321</v>
      </c>
      <c r="AV33" s="1028"/>
      <c r="AW33" s="1028"/>
      <c r="AX33" s="1028"/>
      <c r="AY33" s="1028"/>
      <c r="AZ33" s="1099" t="s">
        <v>594</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412</v>
      </c>
      <c r="C34" s="1095"/>
      <c r="D34" s="1095"/>
      <c r="E34" s="1095"/>
      <c r="F34" s="1095"/>
      <c r="G34" s="1095"/>
      <c r="H34" s="1095"/>
      <c r="I34" s="1095"/>
      <c r="J34" s="1095"/>
      <c r="K34" s="1095"/>
      <c r="L34" s="1095"/>
      <c r="M34" s="1095"/>
      <c r="N34" s="1095"/>
      <c r="O34" s="1095"/>
      <c r="P34" s="1096"/>
      <c r="Q34" s="1100">
        <v>2363</v>
      </c>
      <c r="R34" s="1101"/>
      <c r="S34" s="1101"/>
      <c r="T34" s="1101"/>
      <c r="U34" s="1101"/>
      <c r="V34" s="1101">
        <v>2232</v>
      </c>
      <c r="W34" s="1101"/>
      <c r="X34" s="1101"/>
      <c r="Y34" s="1101"/>
      <c r="Z34" s="1101"/>
      <c r="AA34" s="1101">
        <v>131</v>
      </c>
      <c r="AB34" s="1101"/>
      <c r="AC34" s="1101"/>
      <c r="AD34" s="1101"/>
      <c r="AE34" s="1102"/>
      <c r="AF34" s="1076">
        <v>386</v>
      </c>
      <c r="AG34" s="1077"/>
      <c r="AH34" s="1077"/>
      <c r="AI34" s="1077"/>
      <c r="AJ34" s="1078"/>
      <c r="AK34" s="1037">
        <v>1111</v>
      </c>
      <c r="AL34" s="1028"/>
      <c r="AM34" s="1028"/>
      <c r="AN34" s="1028"/>
      <c r="AO34" s="1028"/>
      <c r="AP34" s="1028">
        <v>15358</v>
      </c>
      <c r="AQ34" s="1028"/>
      <c r="AR34" s="1028"/>
      <c r="AS34" s="1028"/>
      <c r="AT34" s="1028"/>
      <c r="AU34" s="1028">
        <v>7618</v>
      </c>
      <c r="AV34" s="1028"/>
      <c r="AW34" s="1028"/>
      <c r="AX34" s="1028"/>
      <c r="AY34" s="1028"/>
      <c r="AZ34" s="1099" t="s">
        <v>594</v>
      </c>
      <c r="BA34" s="1099"/>
      <c r="BB34" s="1099"/>
      <c r="BC34" s="1099"/>
      <c r="BD34" s="1099"/>
      <c r="BE34" s="1089" t="s">
        <v>411</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413</v>
      </c>
      <c r="C35" s="1095"/>
      <c r="D35" s="1095"/>
      <c r="E35" s="1095"/>
      <c r="F35" s="1095"/>
      <c r="G35" s="1095"/>
      <c r="H35" s="1095"/>
      <c r="I35" s="1095"/>
      <c r="J35" s="1095"/>
      <c r="K35" s="1095"/>
      <c r="L35" s="1095"/>
      <c r="M35" s="1095"/>
      <c r="N35" s="1095"/>
      <c r="O35" s="1095"/>
      <c r="P35" s="1096"/>
      <c r="Q35" s="1100">
        <v>21</v>
      </c>
      <c r="R35" s="1101"/>
      <c r="S35" s="1101"/>
      <c r="T35" s="1101"/>
      <c r="U35" s="1101"/>
      <c r="V35" s="1101">
        <v>21</v>
      </c>
      <c r="W35" s="1101"/>
      <c r="X35" s="1101"/>
      <c r="Y35" s="1101"/>
      <c r="Z35" s="1101"/>
      <c r="AA35" s="1101" t="s">
        <v>595</v>
      </c>
      <c r="AB35" s="1101"/>
      <c r="AC35" s="1101"/>
      <c r="AD35" s="1101"/>
      <c r="AE35" s="1102"/>
      <c r="AF35" s="1076" t="s">
        <v>405</v>
      </c>
      <c r="AG35" s="1077"/>
      <c r="AH35" s="1077"/>
      <c r="AI35" s="1077"/>
      <c r="AJ35" s="1078"/>
      <c r="AK35" s="1037">
        <v>0</v>
      </c>
      <c r="AL35" s="1028"/>
      <c r="AM35" s="1028"/>
      <c r="AN35" s="1028"/>
      <c r="AO35" s="1028"/>
      <c r="AP35" s="1028">
        <v>21</v>
      </c>
      <c r="AQ35" s="1028"/>
      <c r="AR35" s="1028"/>
      <c r="AS35" s="1028"/>
      <c r="AT35" s="1028"/>
      <c r="AU35" s="1028">
        <v>2</v>
      </c>
      <c r="AV35" s="1028"/>
      <c r="AW35" s="1028"/>
      <c r="AX35" s="1028"/>
      <c r="AY35" s="1028"/>
      <c r="AZ35" s="1099" t="s">
        <v>594</v>
      </c>
      <c r="BA35" s="1099"/>
      <c r="BB35" s="1099"/>
      <c r="BC35" s="1099"/>
      <c r="BD35" s="1099"/>
      <c r="BE35" s="1089" t="s">
        <v>414</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415</v>
      </c>
      <c r="C36" s="1095"/>
      <c r="D36" s="1095"/>
      <c r="E36" s="1095"/>
      <c r="F36" s="1095"/>
      <c r="G36" s="1095"/>
      <c r="H36" s="1095"/>
      <c r="I36" s="1095"/>
      <c r="J36" s="1095"/>
      <c r="K36" s="1095"/>
      <c r="L36" s="1095"/>
      <c r="M36" s="1095"/>
      <c r="N36" s="1095"/>
      <c r="O36" s="1095"/>
      <c r="P36" s="1096"/>
      <c r="Q36" s="1100">
        <v>8</v>
      </c>
      <c r="R36" s="1101"/>
      <c r="S36" s="1101"/>
      <c r="T36" s="1101"/>
      <c r="U36" s="1101"/>
      <c r="V36" s="1101">
        <v>8</v>
      </c>
      <c r="W36" s="1101"/>
      <c r="X36" s="1101"/>
      <c r="Y36" s="1101"/>
      <c r="Z36" s="1101"/>
      <c r="AA36" s="1101" t="s">
        <v>595</v>
      </c>
      <c r="AB36" s="1101"/>
      <c r="AC36" s="1101"/>
      <c r="AD36" s="1101"/>
      <c r="AE36" s="1102"/>
      <c r="AF36" s="1076">
        <v>47</v>
      </c>
      <c r="AG36" s="1077"/>
      <c r="AH36" s="1077"/>
      <c r="AI36" s="1077"/>
      <c r="AJ36" s="1078"/>
      <c r="AK36" s="1037">
        <v>8</v>
      </c>
      <c r="AL36" s="1028"/>
      <c r="AM36" s="1028"/>
      <c r="AN36" s="1028"/>
      <c r="AO36" s="1028"/>
      <c r="AP36" s="1028">
        <v>986</v>
      </c>
      <c r="AQ36" s="1028"/>
      <c r="AR36" s="1028"/>
      <c r="AS36" s="1028"/>
      <c r="AT36" s="1028"/>
      <c r="AU36" s="1028" t="s">
        <v>586</v>
      </c>
      <c r="AV36" s="1028"/>
      <c r="AW36" s="1028"/>
      <c r="AX36" s="1028"/>
      <c r="AY36" s="1028"/>
      <c r="AZ36" s="1099" t="s">
        <v>594</v>
      </c>
      <c r="BA36" s="1099"/>
      <c r="BB36" s="1099"/>
      <c r="BC36" s="1099"/>
      <c r="BD36" s="1099"/>
      <c r="BE36" s="1089" t="s">
        <v>414</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5539</v>
      </c>
      <c r="AG63" s="1016"/>
      <c r="AH63" s="1016"/>
      <c r="AI63" s="1016"/>
      <c r="AJ63" s="1087"/>
      <c r="AK63" s="1088"/>
      <c r="AL63" s="1020"/>
      <c r="AM63" s="1020"/>
      <c r="AN63" s="1020"/>
      <c r="AO63" s="1020"/>
      <c r="AP63" s="1016">
        <v>25353</v>
      </c>
      <c r="AQ63" s="1016"/>
      <c r="AR63" s="1016"/>
      <c r="AS63" s="1016"/>
      <c r="AT63" s="1016"/>
      <c r="AU63" s="1016">
        <v>9864</v>
      </c>
      <c r="AV63" s="1016"/>
      <c r="AW63" s="1016"/>
      <c r="AX63" s="1016"/>
      <c r="AY63" s="1016"/>
      <c r="AZ63" s="1082"/>
      <c r="BA63" s="1082"/>
      <c r="BB63" s="1082"/>
      <c r="BC63" s="1082"/>
      <c r="BD63" s="1082"/>
      <c r="BE63" s="1017"/>
      <c r="BF63" s="1017"/>
      <c r="BG63" s="1017"/>
      <c r="BH63" s="1017"/>
      <c r="BI63" s="1018"/>
      <c r="BJ63" s="1083" t="s">
        <v>174</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419</v>
      </c>
      <c r="B66" s="1053"/>
      <c r="C66" s="1053"/>
      <c r="D66" s="1053"/>
      <c r="E66" s="1053"/>
      <c r="F66" s="1053"/>
      <c r="G66" s="1053"/>
      <c r="H66" s="1053"/>
      <c r="I66" s="1053"/>
      <c r="J66" s="1053"/>
      <c r="K66" s="1053"/>
      <c r="L66" s="1053"/>
      <c r="M66" s="1053"/>
      <c r="N66" s="1053"/>
      <c r="O66" s="1053"/>
      <c r="P66" s="1054"/>
      <c r="Q66" s="1058" t="s">
        <v>395</v>
      </c>
      <c r="R66" s="1059"/>
      <c r="S66" s="1059"/>
      <c r="T66" s="1059"/>
      <c r="U66" s="1060"/>
      <c r="V66" s="1058" t="s">
        <v>420</v>
      </c>
      <c r="W66" s="1059"/>
      <c r="X66" s="1059"/>
      <c r="Y66" s="1059"/>
      <c r="Z66" s="1060"/>
      <c r="AA66" s="1058" t="s">
        <v>397</v>
      </c>
      <c r="AB66" s="1059"/>
      <c r="AC66" s="1059"/>
      <c r="AD66" s="1059"/>
      <c r="AE66" s="1060"/>
      <c r="AF66" s="1064" t="s">
        <v>421</v>
      </c>
      <c r="AG66" s="1065"/>
      <c r="AH66" s="1065"/>
      <c r="AI66" s="1065"/>
      <c r="AJ66" s="1066"/>
      <c r="AK66" s="1058" t="s">
        <v>422</v>
      </c>
      <c r="AL66" s="1053"/>
      <c r="AM66" s="1053"/>
      <c r="AN66" s="1053"/>
      <c r="AO66" s="1054"/>
      <c r="AP66" s="1058" t="s">
        <v>423</v>
      </c>
      <c r="AQ66" s="1059"/>
      <c r="AR66" s="1059"/>
      <c r="AS66" s="1059"/>
      <c r="AT66" s="1060"/>
      <c r="AU66" s="1058" t="s">
        <v>424</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587</v>
      </c>
      <c r="C68" s="1043"/>
      <c r="D68" s="1043"/>
      <c r="E68" s="1043"/>
      <c r="F68" s="1043"/>
      <c r="G68" s="1043"/>
      <c r="H68" s="1043"/>
      <c r="I68" s="1043"/>
      <c r="J68" s="1043"/>
      <c r="K68" s="1043"/>
      <c r="L68" s="1043"/>
      <c r="M68" s="1043"/>
      <c r="N68" s="1043"/>
      <c r="O68" s="1043"/>
      <c r="P68" s="1044"/>
      <c r="Q68" s="1045">
        <v>1964</v>
      </c>
      <c r="R68" s="1039"/>
      <c r="S68" s="1039"/>
      <c r="T68" s="1039"/>
      <c r="U68" s="1039"/>
      <c r="V68" s="1039">
        <v>1869</v>
      </c>
      <c r="W68" s="1039"/>
      <c r="X68" s="1039"/>
      <c r="Y68" s="1039"/>
      <c r="Z68" s="1039"/>
      <c r="AA68" s="1039">
        <v>95</v>
      </c>
      <c r="AB68" s="1039"/>
      <c r="AC68" s="1039"/>
      <c r="AD68" s="1039"/>
      <c r="AE68" s="1039"/>
      <c r="AF68" s="1039">
        <v>21</v>
      </c>
      <c r="AG68" s="1039"/>
      <c r="AH68" s="1039"/>
      <c r="AI68" s="1039"/>
      <c r="AJ68" s="1039"/>
      <c r="AK68" s="1039" t="s">
        <v>596</v>
      </c>
      <c r="AL68" s="1039"/>
      <c r="AM68" s="1039"/>
      <c r="AN68" s="1039"/>
      <c r="AO68" s="1039"/>
      <c r="AP68" s="1039">
        <v>1023</v>
      </c>
      <c r="AQ68" s="1039"/>
      <c r="AR68" s="1039"/>
      <c r="AS68" s="1039"/>
      <c r="AT68" s="1039"/>
      <c r="AU68" s="1039">
        <v>829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588</v>
      </c>
      <c r="C69" s="1032"/>
      <c r="D69" s="1032"/>
      <c r="E69" s="1032"/>
      <c r="F69" s="1032"/>
      <c r="G69" s="1032"/>
      <c r="H69" s="1032"/>
      <c r="I69" s="1032"/>
      <c r="J69" s="1032"/>
      <c r="K69" s="1032"/>
      <c r="L69" s="1032"/>
      <c r="M69" s="1032"/>
      <c r="N69" s="1032"/>
      <c r="O69" s="1032"/>
      <c r="P69" s="1033"/>
      <c r="Q69" s="1034">
        <v>809</v>
      </c>
      <c r="R69" s="1028"/>
      <c r="S69" s="1028"/>
      <c r="T69" s="1028"/>
      <c r="U69" s="1028"/>
      <c r="V69" s="1028">
        <v>807</v>
      </c>
      <c r="W69" s="1028"/>
      <c r="X69" s="1028"/>
      <c r="Y69" s="1028"/>
      <c r="Z69" s="1028"/>
      <c r="AA69" s="1028">
        <v>2</v>
      </c>
      <c r="AB69" s="1028"/>
      <c r="AC69" s="1028"/>
      <c r="AD69" s="1028"/>
      <c r="AE69" s="1028"/>
      <c r="AF69" s="1028">
        <v>2</v>
      </c>
      <c r="AG69" s="1028"/>
      <c r="AH69" s="1028"/>
      <c r="AI69" s="1028"/>
      <c r="AJ69" s="1028"/>
      <c r="AK69" s="1028">
        <v>452</v>
      </c>
      <c r="AL69" s="1028"/>
      <c r="AM69" s="1028"/>
      <c r="AN69" s="1028"/>
      <c r="AO69" s="1028"/>
      <c r="AP69" s="1028" t="s">
        <v>594</v>
      </c>
      <c r="AQ69" s="1028"/>
      <c r="AR69" s="1028"/>
      <c r="AS69" s="1028"/>
      <c r="AT69" s="1028"/>
      <c r="AU69" s="1028" t="s">
        <v>594</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589</v>
      </c>
      <c r="C70" s="1032"/>
      <c r="D70" s="1032"/>
      <c r="E70" s="1032"/>
      <c r="F70" s="1032"/>
      <c r="G70" s="1032"/>
      <c r="H70" s="1032"/>
      <c r="I70" s="1032"/>
      <c r="J70" s="1032"/>
      <c r="K70" s="1032"/>
      <c r="L70" s="1032"/>
      <c r="M70" s="1032"/>
      <c r="N70" s="1032"/>
      <c r="O70" s="1032"/>
      <c r="P70" s="1033"/>
      <c r="Q70" s="1034">
        <v>497</v>
      </c>
      <c r="R70" s="1028"/>
      <c r="S70" s="1028"/>
      <c r="T70" s="1028"/>
      <c r="U70" s="1028"/>
      <c r="V70" s="1028">
        <v>463</v>
      </c>
      <c r="W70" s="1028"/>
      <c r="X70" s="1028"/>
      <c r="Y70" s="1028"/>
      <c r="Z70" s="1028"/>
      <c r="AA70" s="1028">
        <v>34</v>
      </c>
      <c r="AB70" s="1028"/>
      <c r="AC70" s="1028"/>
      <c r="AD70" s="1028"/>
      <c r="AE70" s="1028"/>
      <c r="AF70" s="1028">
        <v>34</v>
      </c>
      <c r="AG70" s="1028"/>
      <c r="AH70" s="1028"/>
      <c r="AI70" s="1028"/>
      <c r="AJ70" s="1028"/>
      <c r="AK70" s="1028" t="s">
        <v>596</v>
      </c>
      <c r="AL70" s="1028"/>
      <c r="AM70" s="1028"/>
      <c r="AN70" s="1028"/>
      <c r="AO70" s="1028"/>
      <c r="AP70" s="1028" t="s">
        <v>594</v>
      </c>
      <c r="AQ70" s="1028"/>
      <c r="AR70" s="1028"/>
      <c r="AS70" s="1028"/>
      <c r="AT70" s="1028"/>
      <c r="AU70" s="1028" t="s">
        <v>586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590</v>
      </c>
      <c r="C71" s="1032"/>
      <c r="D71" s="1032"/>
      <c r="E71" s="1032"/>
      <c r="F71" s="1032"/>
      <c r="G71" s="1032"/>
      <c r="H71" s="1032"/>
      <c r="I71" s="1032"/>
      <c r="J71" s="1032"/>
      <c r="K71" s="1032"/>
      <c r="L71" s="1032"/>
      <c r="M71" s="1032"/>
      <c r="N71" s="1032"/>
      <c r="O71" s="1032"/>
      <c r="P71" s="1033"/>
      <c r="Q71" s="1034">
        <v>107278</v>
      </c>
      <c r="R71" s="1028"/>
      <c r="S71" s="1028"/>
      <c r="T71" s="1028"/>
      <c r="U71" s="1028"/>
      <c r="V71" s="1028">
        <v>102546</v>
      </c>
      <c r="W71" s="1028"/>
      <c r="X71" s="1028"/>
      <c r="Y71" s="1028"/>
      <c r="Z71" s="1028"/>
      <c r="AA71" s="1028">
        <v>4732</v>
      </c>
      <c r="AB71" s="1028"/>
      <c r="AC71" s="1028"/>
      <c r="AD71" s="1028"/>
      <c r="AE71" s="1028"/>
      <c r="AF71" s="1028">
        <v>4732</v>
      </c>
      <c r="AG71" s="1028"/>
      <c r="AH71" s="1028"/>
      <c r="AI71" s="1028"/>
      <c r="AJ71" s="1028"/>
      <c r="AK71" s="1028">
        <v>399</v>
      </c>
      <c r="AL71" s="1028"/>
      <c r="AM71" s="1028"/>
      <c r="AN71" s="1028"/>
      <c r="AO71" s="1028"/>
      <c r="AP71" s="1028" t="s">
        <v>586</v>
      </c>
      <c r="AQ71" s="1028"/>
      <c r="AR71" s="1028"/>
      <c r="AS71" s="1028"/>
      <c r="AT71" s="1028"/>
      <c r="AU71" s="1028" t="s">
        <v>594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591</v>
      </c>
      <c r="C72" s="1032"/>
      <c r="D72" s="1032"/>
      <c r="E72" s="1032"/>
      <c r="F72" s="1032"/>
      <c r="G72" s="1032"/>
      <c r="H72" s="1032"/>
      <c r="I72" s="1032"/>
      <c r="J72" s="1032"/>
      <c r="K72" s="1032"/>
      <c r="L72" s="1032"/>
      <c r="M72" s="1032"/>
      <c r="N72" s="1032"/>
      <c r="O72" s="1032"/>
      <c r="P72" s="1033"/>
      <c r="Q72" s="1034">
        <v>4383</v>
      </c>
      <c r="R72" s="1028"/>
      <c r="S72" s="1028"/>
      <c r="T72" s="1028"/>
      <c r="U72" s="1028"/>
      <c r="V72" s="1028">
        <v>3497</v>
      </c>
      <c r="W72" s="1028"/>
      <c r="X72" s="1028"/>
      <c r="Y72" s="1028"/>
      <c r="Z72" s="1028"/>
      <c r="AA72" s="1028">
        <v>886</v>
      </c>
      <c r="AB72" s="1028"/>
      <c r="AC72" s="1028"/>
      <c r="AD72" s="1028"/>
      <c r="AE72" s="1028"/>
      <c r="AF72" s="1028">
        <v>886</v>
      </c>
      <c r="AG72" s="1028"/>
      <c r="AH72" s="1028"/>
      <c r="AI72" s="1028"/>
      <c r="AJ72" s="1028"/>
      <c r="AK72" s="1028" t="s">
        <v>597</v>
      </c>
      <c r="AL72" s="1028"/>
      <c r="AM72" s="1028"/>
      <c r="AN72" s="1028"/>
      <c r="AO72" s="1028"/>
      <c r="AP72" s="1028" t="s">
        <v>594</v>
      </c>
      <c r="AQ72" s="1028"/>
      <c r="AR72" s="1028"/>
      <c r="AS72" s="1028"/>
      <c r="AT72" s="1028"/>
      <c r="AU72" s="1028" t="s">
        <v>594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592</v>
      </c>
      <c r="C73" s="1032"/>
      <c r="D73" s="1032"/>
      <c r="E73" s="1032"/>
      <c r="F73" s="1032"/>
      <c r="G73" s="1032"/>
      <c r="H73" s="1032"/>
      <c r="I73" s="1032"/>
      <c r="J73" s="1032"/>
      <c r="K73" s="1032"/>
      <c r="L73" s="1032"/>
      <c r="M73" s="1032"/>
      <c r="N73" s="1032"/>
      <c r="O73" s="1032"/>
      <c r="P73" s="1033"/>
      <c r="Q73" s="1034">
        <v>89</v>
      </c>
      <c r="R73" s="1028"/>
      <c r="S73" s="1028"/>
      <c r="T73" s="1028"/>
      <c r="U73" s="1028"/>
      <c r="V73" s="1028">
        <v>82</v>
      </c>
      <c r="W73" s="1028"/>
      <c r="X73" s="1028"/>
      <c r="Y73" s="1028"/>
      <c r="Z73" s="1028"/>
      <c r="AA73" s="1028">
        <v>7</v>
      </c>
      <c r="AB73" s="1028"/>
      <c r="AC73" s="1028"/>
      <c r="AD73" s="1028"/>
      <c r="AE73" s="1028"/>
      <c r="AF73" s="1028">
        <v>7</v>
      </c>
      <c r="AG73" s="1028"/>
      <c r="AH73" s="1028"/>
      <c r="AI73" s="1028"/>
      <c r="AJ73" s="1028"/>
      <c r="AK73" s="1028" t="s">
        <v>597</v>
      </c>
      <c r="AL73" s="1028"/>
      <c r="AM73" s="1028"/>
      <c r="AN73" s="1028"/>
      <c r="AO73" s="1028"/>
      <c r="AP73" s="1028" t="s">
        <v>594</v>
      </c>
      <c r="AQ73" s="1028"/>
      <c r="AR73" s="1028"/>
      <c r="AS73" s="1028"/>
      <c r="AT73" s="1028"/>
      <c r="AU73" s="1028" t="s">
        <v>586</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593</v>
      </c>
      <c r="C74" s="1032"/>
      <c r="D74" s="1032"/>
      <c r="E74" s="1032"/>
      <c r="F74" s="1032"/>
      <c r="G74" s="1032"/>
      <c r="H74" s="1032"/>
      <c r="I74" s="1032"/>
      <c r="J74" s="1032"/>
      <c r="K74" s="1032"/>
      <c r="L74" s="1032"/>
      <c r="M74" s="1032"/>
      <c r="N74" s="1032"/>
      <c r="O74" s="1032"/>
      <c r="P74" s="1033"/>
      <c r="Q74" s="1034">
        <v>119</v>
      </c>
      <c r="R74" s="1028"/>
      <c r="S74" s="1028"/>
      <c r="T74" s="1028"/>
      <c r="U74" s="1028"/>
      <c r="V74" s="1028">
        <v>113</v>
      </c>
      <c r="W74" s="1028"/>
      <c r="X74" s="1028"/>
      <c r="Y74" s="1028"/>
      <c r="Z74" s="1028"/>
      <c r="AA74" s="1028">
        <v>6</v>
      </c>
      <c r="AB74" s="1028"/>
      <c r="AC74" s="1028"/>
      <c r="AD74" s="1028"/>
      <c r="AE74" s="1028"/>
      <c r="AF74" s="1028">
        <v>6</v>
      </c>
      <c r="AG74" s="1028"/>
      <c r="AH74" s="1028"/>
      <c r="AI74" s="1028"/>
      <c r="AJ74" s="1028"/>
      <c r="AK74" s="1028" t="s">
        <v>597</v>
      </c>
      <c r="AL74" s="1028"/>
      <c r="AM74" s="1028"/>
      <c r="AN74" s="1028"/>
      <c r="AO74" s="1028"/>
      <c r="AP74" s="1028" t="s">
        <v>586</v>
      </c>
      <c r="AQ74" s="1028"/>
      <c r="AR74" s="1028"/>
      <c r="AS74" s="1028"/>
      <c r="AT74" s="1028"/>
      <c r="AU74" s="1028" t="s">
        <v>586</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5688</v>
      </c>
      <c r="AG88" s="1016"/>
      <c r="AH88" s="1016"/>
      <c r="AI88" s="1016"/>
      <c r="AJ88" s="1016"/>
      <c r="AK88" s="1020"/>
      <c r="AL88" s="1020"/>
      <c r="AM88" s="1020"/>
      <c r="AN88" s="1020"/>
      <c r="AO88" s="1020"/>
      <c r="AP88" s="1016">
        <v>1023</v>
      </c>
      <c r="AQ88" s="1016"/>
      <c r="AR88" s="1016"/>
      <c r="AS88" s="1016"/>
      <c r="AT88" s="1016"/>
      <c r="AU88" s="1016">
        <v>829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1288</v>
      </c>
      <c r="CS102" s="1008"/>
      <c r="CT102" s="1008"/>
      <c r="CU102" s="1008"/>
      <c r="CV102" s="1009"/>
      <c r="CW102" s="1007">
        <v>473</v>
      </c>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306</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306</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306</v>
      </c>
      <c r="DR109" s="951"/>
      <c r="DS109" s="951"/>
      <c r="DT109" s="951"/>
      <c r="DU109" s="952"/>
      <c r="DV109" s="953" t="s">
        <v>436</v>
      </c>
      <c r="DW109" s="951"/>
      <c r="DX109" s="951"/>
      <c r="DY109" s="951"/>
      <c r="DZ109" s="982"/>
    </row>
    <row r="110" spans="1:131" s="248" customFormat="1" ht="26.25" customHeight="1" x14ac:dyDescent="0.15">
      <c r="A110" s="853" t="s">
        <v>438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1983417</v>
      </c>
      <c r="AB110" s="944"/>
      <c r="AC110" s="944"/>
      <c r="AD110" s="944"/>
      <c r="AE110" s="945"/>
      <c r="AF110" s="946">
        <v>1951349</v>
      </c>
      <c r="AG110" s="944"/>
      <c r="AH110" s="944"/>
      <c r="AI110" s="944"/>
      <c r="AJ110" s="945"/>
      <c r="AK110" s="946">
        <v>1796518</v>
      </c>
      <c r="AL110" s="944"/>
      <c r="AM110" s="944"/>
      <c r="AN110" s="944"/>
      <c r="AO110" s="945"/>
      <c r="AP110" s="947">
        <v>12.2</v>
      </c>
      <c r="AQ110" s="948"/>
      <c r="AR110" s="948"/>
      <c r="AS110" s="948"/>
      <c r="AT110" s="949"/>
      <c r="AU110" s="983" t="s">
        <v>73</v>
      </c>
      <c r="AV110" s="984"/>
      <c r="AW110" s="984"/>
      <c r="AX110" s="984"/>
      <c r="AY110" s="984"/>
      <c r="AZ110" s="909" t="s">
        <v>439</v>
      </c>
      <c r="BA110" s="854"/>
      <c r="BB110" s="854"/>
      <c r="BC110" s="854"/>
      <c r="BD110" s="854"/>
      <c r="BE110" s="854"/>
      <c r="BF110" s="854"/>
      <c r="BG110" s="854"/>
      <c r="BH110" s="854"/>
      <c r="BI110" s="854"/>
      <c r="BJ110" s="854"/>
      <c r="BK110" s="854"/>
      <c r="BL110" s="854"/>
      <c r="BM110" s="854"/>
      <c r="BN110" s="854"/>
      <c r="BO110" s="854"/>
      <c r="BP110" s="855"/>
      <c r="BQ110" s="910">
        <v>20952380</v>
      </c>
      <c r="BR110" s="891"/>
      <c r="BS110" s="891"/>
      <c r="BT110" s="891"/>
      <c r="BU110" s="891"/>
      <c r="BV110" s="891">
        <v>22131650</v>
      </c>
      <c r="BW110" s="891"/>
      <c r="BX110" s="891"/>
      <c r="BY110" s="891"/>
      <c r="BZ110" s="891"/>
      <c r="CA110" s="891">
        <v>24884425</v>
      </c>
      <c r="CB110" s="891"/>
      <c r="CC110" s="891"/>
      <c r="CD110" s="891"/>
      <c r="CE110" s="891"/>
      <c r="CF110" s="915">
        <v>168.4</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174</v>
      </c>
      <c r="DH110" s="891"/>
      <c r="DI110" s="891"/>
      <c r="DJ110" s="891"/>
      <c r="DK110" s="891"/>
      <c r="DL110" s="891" t="s">
        <v>174</v>
      </c>
      <c r="DM110" s="891"/>
      <c r="DN110" s="891"/>
      <c r="DO110" s="891"/>
      <c r="DP110" s="891"/>
      <c r="DQ110" s="891" t="s">
        <v>174</v>
      </c>
      <c r="DR110" s="891"/>
      <c r="DS110" s="891"/>
      <c r="DT110" s="891"/>
      <c r="DU110" s="891"/>
      <c r="DV110" s="892" t="s">
        <v>174</v>
      </c>
      <c r="DW110" s="892"/>
      <c r="DX110" s="892"/>
      <c r="DY110" s="892"/>
      <c r="DZ110" s="893"/>
    </row>
    <row r="111" spans="1:131" s="248" customFormat="1" ht="26.25" customHeight="1" x14ac:dyDescent="0.15">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443</v>
      </c>
      <c r="AB111" s="972"/>
      <c r="AC111" s="972"/>
      <c r="AD111" s="972"/>
      <c r="AE111" s="973"/>
      <c r="AF111" s="974" t="s">
        <v>174</v>
      </c>
      <c r="AG111" s="972"/>
      <c r="AH111" s="972"/>
      <c r="AI111" s="972"/>
      <c r="AJ111" s="973"/>
      <c r="AK111" s="974" t="s">
        <v>443</v>
      </c>
      <c r="AL111" s="972"/>
      <c r="AM111" s="972"/>
      <c r="AN111" s="972"/>
      <c r="AO111" s="973"/>
      <c r="AP111" s="975" t="s">
        <v>443</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t="s">
        <v>174</v>
      </c>
      <c r="BR111" s="863"/>
      <c r="BS111" s="863"/>
      <c r="BT111" s="863"/>
      <c r="BU111" s="863"/>
      <c r="BV111" s="863" t="s">
        <v>174</v>
      </c>
      <c r="BW111" s="863"/>
      <c r="BX111" s="863"/>
      <c r="BY111" s="863"/>
      <c r="BZ111" s="863"/>
      <c r="CA111" s="863" t="s">
        <v>174</v>
      </c>
      <c r="CB111" s="863"/>
      <c r="CC111" s="863"/>
      <c r="CD111" s="863"/>
      <c r="CE111" s="863"/>
      <c r="CF111" s="924" t="s">
        <v>443</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174</v>
      </c>
      <c r="DH111" s="863"/>
      <c r="DI111" s="863"/>
      <c r="DJ111" s="863"/>
      <c r="DK111" s="863"/>
      <c r="DL111" s="863" t="s">
        <v>443</v>
      </c>
      <c r="DM111" s="863"/>
      <c r="DN111" s="863"/>
      <c r="DO111" s="863"/>
      <c r="DP111" s="863"/>
      <c r="DQ111" s="863" t="s">
        <v>174</v>
      </c>
      <c r="DR111" s="863"/>
      <c r="DS111" s="863"/>
      <c r="DT111" s="863"/>
      <c r="DU111" s="863"/>
      <c r="DV111" s="840" t="s">
        <v>174</v>
      </c>
      <c r="DW111" s="840"/>
      <c r="DX111" s="840"/>
      <c r="DY111" s="840"/>
      <c r="DZ111" s="841"/>
    </row>
    <row r="112" spans="1:131" s="248" customFormat="1" ht="26.25" customHeight="1" x14ac:dyDescent="0.15">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174</v>
      </c>
      <c r="AB112" s="826"/>
      <c r="AC112" s="826"/>
      <c r="AD112" s="826"/>
      <c r="AE112" s="827"/>
      <c r="AF112" s="828" t="s">
        <v>174</v>
      </c>
      <c r="AG112" s="826"/>
      <c r="AH112" s="826"/>
      <c r="AI112" s="826"/>
      <c r="AJ112" s="827"/>
      <c r="AK112" s="828" t="s">
        <v>443</v>
      </c>
      <c r="AL112" s="826"/>
      <c r="AM112" s="826"/>
      <c r="AN112" s="826"/>
      <c r="AO112" s="827"/>
      <c r="AP112" s="873" t="s">
        <v>448</v>
      </c>
      <c r="AQ112" s="874"/>
      <c r="AR112" s="874"/>
      <c r="AS112" s="874"/>
      <c r="AT112" s="875"/>
      <c r="AU112" s="985"/>
      <c r="AV112" s="986"/>
      <c r="AW112" s="986"/>
      <c r="AX112" s="986"/>
      <c r="AY112" s="986"/>
      <c r="AZ112" s="861" t="s">
        <v>449</v>
      </c>
      <c r="BA112" s="796"/>
      <c r="BB112" s="796"/>
      <c r="BC112" s="796"/>
      <c r="BD112" s="796"/>
      <c r="BE112" s="796"/>
      <c r="BF112" s="796"/>
      <c r="BG112" s="796"/>
      <c r="BH112" s="796"/>
      <c r="BI112" s="796"/>
      <c r="BJ112" s="796"/>
      <c r="BK112" s="796"/>
      <c r="BL112" s="796"/>
      <c r="BM112" s="796"/>
      <c r="BN112" s="796"/>
      <c r="BO112" s="796"/>
      <c r="BP112" s="797"/>
      <c r="BQ112" s="862">
        <v>11024562</v>
      </c>
      <c r="BR112" s="863"/>
      <c r="BS112" s="863"/>
      <c r="BT112" s="863"/>
      <c r="BU112" s="863"/>
      <c r="BV112" s="863">
        <v>10435408</v>
      </c>
      <c r="BW112" s="863"/>
      <c r="BX112" s="863"/>
      <c r="BY112" s="863"/>
      <c r="BZ112" s="863"/>
      <c r="CA112" s="863">
        <v>9863520</v>
      </c>
      <c r="CB112" s="863"/>
      <c r="CC112" s="863"/>
      <c r="CD112" s="863"/>
      <c r="CE112" s="863"/>
      <c r="CF112" s="924">
        <v>66.8</v>
      </c>
      <c r="CG112" s="925"/>
      <c r="CH112" s="925"/>
      <c r="CI112" s="925"/>
      <c r="CJ112" s="925"/>
      <c r="CK112" s="980"/>
      <c r="CL112" s="867"/>
      <c r="CM112" s="870" t="s">
        <v>450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443</v>
      </c>
      <c r="DH112" s="863"/>
      <c r="DI112" s="863"/>
      <c r="DJ112" s="863"/>
      <c r="DK112" s="863"/>
      <c r="DL112" s="863" t="s">
        <v>443</v>
      </c>
      <c r="DM112" s="863"/>
      <c r="DN112" s="863"/>
      <c r="DO112" s="863"/>
      <c r="DP112" s="863"/>
      <c r="DQ112" s="863" t="s">
        <v>443</v>
      </c>
      <c r="DR112" s="863"/>
      <c r="DS112" s="863"/>
      <c r="DT112" s="863"/>
      <c r="DU112" s="863"/>
      <c r="DV112" s="840" t="s">
        <v>174</v>
      </c>
      <c r="DW112" s="840"/>
      <c r="DX112" s="840"/>
      <c r="DY112" s="840"/>
      <c r="DZ112" s="841"/>
    </row>
    <row r="113" spans="1:130" s="248" customFormat="1" ht="26.25" customHeight="1" x14ac:dyDescent="0.15">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1129773</v>
      </c>
      <c r="AB113" s="972"/>
      <c r="AC113" s="972"/>
      <c r="AD113" s="972"/>
      <c r="AE113" s="973"/>
      <c r="AF113" s="974">
        <v>1113208</v>
      </c>
      <c r="AG113" s="972"/>
      <c r="AH113" s="972"/>
      <c r="AI113" s="972"/>
      <c r="AJ113" s="973"/>
      <c r="AK113" s="974">
        <v>1040077</v>
      </c>
      <c r="AL113" s="972"/>
      <c r="AM113" s="972"/>
      <c r="AN113" s="972"/>
      <c r="AO113" s="973"/>
      <c r="AP113" s="975">
        <v>7</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572348</v>
      </c>
      <c r="BR113" s="863"/>
      <c r="BS113" s="863"/>
      <c r="BT113" s="863"/>
      <c r="BU113" s="863"/>
      <c r="BV113" s="863">
        <v>522713</v>
      </c>
      <c r="BW113" s="863"/>
      <c r="BX113" s="863"/>
      <c r="BY113" s="863"/>
      <c r="BZ113" s="863"/>
      <c r="CA113" s="863">
        <v>828935</v>
      </c>
      <c r="CB113" s="863"/>
      <c r="CC113" s="863"/>
      <c r="CD113" s="863"/>
      <c r="CE113" s="863"/>
      <c r="CF113" s="924">
        <v>5.6</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174</v>
      </c>
      <c r="DH113" s="826"/>
      <c r="DI113" s="826"/>
      <c r="DJ113" s="826"/>
      <c r="DK113" s="827"/>
      <c r="DL113" s="828" t="s">
        <v>174</v>
      </c>
      <c r="DM113" s="826"/>
      <c r="DN113" s="826"/>
      <c r="DO113" s="826"/>
      <c r="DP113" s="827"/>
      <c r="DQ113" s="828" t="s">
        <v>443</v>
      </c>
      <c r="DR113" s="826"/>
      <c r="DS113" s="826"/>
      <c r="DT113" s="826"/>
      <c r="DU113" s="827"/>
      <c r="DV113" s="873" t="s">
        <v>443</v>
      </c>
      <c r="DW113" s="874"/>
      <c r="DX113" s="874"/>
      <c r="DY113" s="874"/>
      <c r="DZ113" s="875"/>
    </row>
    <row r="114" spans="1:130" s="248" customFormat="1" ht="26.25" customHeight="1" x14ac:dyDescent="0.15">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98408</v>
      </c>
      <c r="AB114" s="826"/>
      <c r="AC114" s="826"/>
      <c r="AD114" s="826"/>
      <c r="AE114" s="827"/>
      <c r="AF114" s="828">
        <v>109125</v>
      </c>
      <c r="AG114" s="826"/>
      <c r="AH114" s="826"/>
      <c r="AI114" s="826"/>
      <c r="AJ114" s="827"/>
      <c r="AK114" s="828">
        <v>114476</v>
      </c>
      <c r="AL114" s="826"/>
      <c r="AM114" s="826"/>
      <c r="AN114" s="826"/>
      <c r="AO114" s="827"/>
      <c r="AP114" s="873">
        <v>0.8</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3442852</v>
      </c>
      <c r="BR114" s="863"/>
      <c r="BS114" s="863"/>
      <c r="BT114" s="863"/>
      <c r="BU114" s="863"/>
      <c r="BV114" s="863">
        <v>3452708</v>
      </c>
      <c r="BW114" s="863"/>
      <c r="BX114" s="863"/>
      <c r="BY114" s="863"/>
      <c r="BZ114" s="863"/>
      <c r="CA114" s="863">
        <v>4101503</v>
      </c>
      <c r="CB114" s="863"/>
      <c r="CC114" s="863"/>
      <c r="CD114" s="863"/>
      <c r="CE114" s="863"/>
      <c r="CF114" s="924">
        <v>27.8</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443</v>
      </c>
      <c r="DH114" s="826"/>
      <c r="DI114" s="826"/>
      <c r="DJ114" s="826"/>
      <c r="DK114" s="827"/>
      <c r="DL114" s="828" t="s">
        <v>443</v>
      </c>
      <c r="DM114" s="826"/>
      <c r="DN114" s="826"/>
      <c r="DO114" s="826"/>
      <c r="DP114" s="827"/>
      <c r="DQ114" s="828" t="s">
        <v>443</v>
      </c>
      <c r="DR114" s="826"/>
      <c r="DS114" s="826"/>
      <c r="DT114" s="826"/>
      <c r="DU114" s="827"/>
      <c r="DV114" s="873" t="s">
        <v>448</v>
      </c>
      <c r="DW114" s="874"/>
      <c r="DX114" s="874"/>
      <c r="DY114" s="874"/>
      <c r="DZ114" s="875"/>
    </row>
    <row r="115" spans="1:130" s="248" customFormat="1" ht="26.25" customHeight="1" x14ac:dyDescent="0.15">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174</v>
      </c>
      <c r="AB115" s="972"/>
      <c r="AC115" s="972"/>
      <c r="AD115" s="972"/>
      <c r="AE115" s="973"/>
      <c r="AF115" s="974" t="s">
        <v>443</v>
      </c>
      <c r="AG115" s="972"/>
      <c r="AH115" s="972"/>
      <c r="AI115" s="972"/>
      <c r="AJ115" s="973"/>
      <c r="AK115" s="974" t="s">
        <v>174</v>
      </c>
      <c r="AL115" s="972"/>
      <c r="AM115" s="972"/>
      <c r="AN115" s="972"/>
      <c r="AO115" s="973"/>
      <c r="AP115" s="975" t="s">
        <v>443</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443</v>
      </c>
      <c r="BR115" s="863"/>
      <c r="BS115" s="863"/>
      <c r="BT115" s="863"/>
      <c r="BU115" s="863"/>
      <c r="BV115" s="863" t="s">
        <v>443</v>
      </c>
      <c r="BW115" s="863"/>
      <c r="BX115" s="863"/>
      <c r="BY115" s="863"/>
      <c r="BZ115" s="863"/>
      <c r="CA115" s="863" t="s">
        <v>443</v>
      </c>
      <c r="CB115" s="863"/>
      <c r="CC115" s="863"/>
      <c r="CD115" s="863"/>
      <c r="CE115" s="863"/>
      <c r="CF115" s="924" t="s">
        <v>174</v>
      </c>
      <c r="CG115" s="925"/>
      <c r="CH115" s="925"/>
      <c r="CI115" s="925"/>
      <c r="CJ115" s="925"/>
      <c r="CK115" s="980"/>
      <c r="CL115" s="867"/>
      <c r="CM115" s="861" t="s">
        <v>459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443</v>
      </c>
      <c r="DH115" s="826"/>
      <c r="DI115" s="826"/>
      <c r="DJ115" s="826"/>
      <c r="DK115" s="827"/>
      <c r="DL115" s="828" t="s">
        <v>443</v>
      </c>
      <c r="DM115" s="826"/>
      <c r="DN115" s="826"/>
      <c r="DO115" s="826"/>
      <c r="DP115" s="827"/>
      <c r="DQ115" s="828" t="s">
        <v>174</v>
      </c>
      <c r="DR115" s="826"/>
      <c r="DS115" s="826"/>
      <c r="DT115" s="826"/>
      <c r="DU115" s="827"/>
      <c r="DV115" s="873" t="s">
        <v>443</v>
      </c>
      <c r="DW115" s="874"/>
      <c r="DX115" s="874"/>
      <c r="DY115" s="874"/>
      <c r="DZ115" s="875"/>
    </row>
    <row r="116" spans="1:130" s="248" customFormat="1" ht="26.25" customHeight="1" x14ac:dyDescent="0.15">
      <c r="A116" s="969"/>
      <c r="B116" s="970"/>
      <c r="C116" s="929" t="s">
        <v>460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443</v>
      </c>
      <c r="AB116" s="826"/>
      <c r="AC116" s="826"/>
      <c r="AD116" s="826"/>
      <c r="AE116" s="827"/>
      <c r="AF116" s="828" t="s">
        <v>443</v>
      </c>
      <c r="AG116" s="826"/>
      <c r="AH116" s="826"/>
      <c r="AI116" s="826"/>
      <c r="AJ116" s="827"/>
      <c r="AK116" s="828" t="s">
        <v>174</v>
      </c>
      <c r="AL116" s="826"/>
      <c r="AM116" s="826"/>
      <c r="AN116" s="826"/>
      <c r="AO116" s="827"/>
      <c r="AP116" s="873" t="s">
        <v>443</v>
      </c>
      <c r="AQ116" s="874"/>
      <c r="AR116" s="874"/>
      <c r="AS116" s="874"/>
      <c r="AT116" s="875"/>
      <c r="AU116" s="985"/>
      <c r="AV116" s="986"/>
      <c r="AW116" s="986"/>
      <c r="AX116" s="986"/>
      <c r="AY116" s="986"/>
      <c r="AZ116" s="912" t="s">
        <v>461</v>
      </c>
      <c r="BA116" s="913"/>
      <c r="BB116" s="913"/>
      <c r="BC116" s="913"/>
      <c r="BD116" s="913"/>
      <c r="BE116" s="913"/>
      <c r="BF116" s="913"/>
      <c r="BG116" s="913"/>
      <c r="BH116" s="913"/>
      <c r="BI116" s="913"/>
      <c r="BJ116" s="913"/>
      <c r="BK116" s="913"/>
      <c r="BL116" s="913"/>
      <c r="BM116" s="913"/>
      <c r="BN116" s="913"/>
      <c r="BO116" s="913"/>
      <c r="BP116" s="914"/>
      <c r="BQ116" s="862" t="s">
        <v>443</v>
      </c>
      <c r="BR116" s="863"/>
      <c r="BS116" s="863"/>
      <c r="BT116" s="863"/>
      <c r="BU116" s="863"/>
      <c r="BV116" s="863" t="s">
        <v>174</v>
      </c>
      <c r="BW116" s="863"/>
      <c r="BX116" s="863"/>
      <c r="BY116" s="863"/>
      <c r="BZ116" s="863"/>
      <c r="CA116" s="863" t="s">
        <v>174</v>
      </c>
      <c r="CB116" s="863"/>
      <c r="CC116" s="863"/>
      <c r="CD116" s="863"/>
      <c r="CE116" s="863"/>
      <c r="CF116" s="924" t="s">
        <v>174</v>
      </c>
      <c r="CG116" s="925"/>
      <c r="CH116" s="925"/>
      <c r="CI116" s="925"/>
      <c r="CJ116" s="925"/>
      <c r="CK116" s="980"/>
      <c r="CL116" s="867"/>
      <c r="CM116" s="870" t="s">
        <v>462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174</v>
      </c>
      <c r="DH116" s="826"/>
      <c r="DI116" s="826"/>
      <c r="DJ116" s="826"/>
      <c r="DK116" s="827"/>
      <c r="DL116" s="828" t="s">
        <v>174</v>
      </c>
      <c r="DM116" s="826"/>
      <c r="DN116" s="826"/>
      <c r="DO116" s="826"/>
      <c r="DP116" s="827"/>
      <c r="DQ116" s="828" t="s">
        <v>448</v>
      </c>
      <c r="DR116" s="826"/>
      <c r="DS116" s="826"/>
      <c r="DT116" s="826"/>
      <c r="DU116" s="827"/>
      <c r="DV116" s="873" t="s">
        <v>443</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463</v>
      </c>
      <c r="Z117" s="952"/>
      <c r="AA117" s="957">
        <v>3211598</v>
      </c>
      <c r="AB117" s="958"/>
      <c r="AC117" s="958"/>
      <c r="AD117" s="958"/>
      <c r="AE117" s="959"/>
      <c r="AF117" s="960">
        <v>3173682</v>
      </c>
      <c r="AG117" s="958"/>
      <c r="AH117" s="958"/>
      <c r="AI117" s="958"/>
      <c r="AJ117" s="959"/>
      <c r="AK117" s="960">
        <v>2951071</v>
      </c>
      <c r="AL117" s="958"/>
      <c r="AM117" s="958"/>
      <c r="AN117" s="958"/>
      <c r="AO117" s="959"/>
      <c r="AP117" s="961"/>
      <c r="AQ117" s="962"/>
      <c r="AR117" s="962"/>
      <c r="AS117" s="962"/>
      <c r="AT117" s="963"/>
      <c r="AU117" s="985"/>
      <c r="AV117" s="986"/>
      <c r="AW117" s="986"/>
      <c r="AX117" s="986"/>
      <c r="AY117" s="986"/>
      <c r="AZ117" s="912" t="s">
        <v>464</v>
      </c>
      <c r="BA117" s="913"/>
      <c r="BB117" s="913"/>
      <c r="BC117" s="913"/>
      <c r="BD117" s="913"/>
      <c r="BE117" s="913"/>
      <c r="BF117" s="913"/>
      <c r="BG117" s="913"/>
      <c r="BH117" s="913"/>
      <c r="BI117" s="913"/>
      <c r="BJ117" s="913"/>
      <c r="BK117" s="913"/>
      <c r="BL117" s="913"/>
      <c r="BM117" s="913"/>
      <c r="BN117" s="913"/>
      <c r="BO117" s="913"/>
      <c r="BP117" s="914"/>
      <c r="BQ117" s="862" t="s">
        <v>443</v>
      </c>
      <c r="BR117" s="863"/>
      <c r="BS117" s="863"/>
      <c r="BT117" s="863"/>
      <c r="BU117" s="863"/>
      <c r="BV117" s="863" t="s">
        <v>174</v>
      </c>
      <c r="BW117" s="863"/>
      <c r="BX117" s="863"/>
      <c r="BY117" s="863"/>
      <c r="BZ117" s="863"/>
      <c r="CA117" s="863" t="s">
        <v>443</v>
      </c>
      <c r="CB117" s="863"/>
      <c r="CC117" s="863"/>
      <c r="CD117" s="863"/>
      <c r="CE117" s="863"/>
      <c r="CF117" s="924" t="s">
        <v>174</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443</v>
      </c>
      <c r="DH117" s="826"/>
      <c r="DI117" s="826"/>
      <c r="DJ117" s="826"/>
      <c r="DK117" s="827"/>
      <c r="DL117" s="828" t="s">
        <v>443</v>
      </c>
      <c r="DM117" s="826"/>
      <c r="DN117" s="826"/>
      <c r="DO117" s="826"/>
      <c r="DP117" s="827"/>
      <c r="DQ117" s="828" t="s">
        <v>443</v>
      </c>
      <c r="DR117" s="826"/>
      <c r="DS117" s="826"/>
      <c r="DT117" s="826"/>
      <c r="DU117" s="827"/>
      <c r="DV117" s="873" t="s">
        <v>443</v>
      </c>
      <c r="DW117" s="874"/>
      <c r="DX117" s="874"/>
      <c r="DY117" s="874"/>
      <c r="DZ117" s="875"/>
    </row>
    <row r="118" spans="1:130" s="248" customFormat="1" ht="26.25" customHeight="1" x14ac:dyDescent="0.15">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306</v>
      </c>
      <c r="AL118" s="951"/>
      <c r="AM118" s="951"/>
      <c r="AN118" s="951"/>
      <c r="AO118" s="952"/>
      <c r="AP118" s="954" t="s">
        <v>436</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174</v>
      </c>
      <c r="BR118" s="894"/>
      <c r="BS118" s="894"/>
      <c r="BT118" s="894"/>
      <c r="BU118" s="894"/>
      <c r="BV118" s="894" t="s">
        <v>443</v>
      </c>
      <c r="BW118" s="894"/>
      <c r="BX118" s="894"/>
      <c r="BY118" s="894"/>
      <c r="BZ118" s="894"/>
      <c r="CA118" s="894" t="s">
        <v>174</v>
      </c>
      <c r="CB118" s="894"/>
      <c r="CC118" s="894"/>
      <c r="CD118" s="894"/>
      <c r="CE118" s="894"/>
      <c r="CF118" s="924" t="s">
        <v>174</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448</v>
      </c>
      <c r="DH118" s="826"/>
      <c r="DI118" s="826"/>
      <c r="DJ118" s="826"/>
      <c r="DK118" s="827"/>
      <c r="DL118" s="828" t="s">
        <v>174</v>
      </c>
      <c r="DM118" s="826"/>
      <c r="DN118" s="826"/>
      <c r="DO118" s="826"/>
      <c r="DP118" s="827"/>
      <c r="DQ118" s="828" t="s">
        <v>443</v>
      </c>
      <c r="DR118" s="826"/>
      <c r="DS118" s="826"/>
      <c r="DT118" s="826"/>
      <c r="DU118" s="827"/>
      <c r="DV118" s="873" t="s">
        <v>174</v>
      </c>
      <c r="DW118" s="874"/>
      <c r="DX118" s="874"/>
      <c r="DY118" s="874"/>
      <c r="DZ118" s="875"/>
    </row>
    <row r="119" spans="1:130" s="248" customFormat="1" ht="26.25" customHeight="1" x14ac:dyDescent="0.15">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174</v>
      </c>
      <c r="AB119" s="944"/>
      <c r="AC119" s="944"/>
      <c r="AD119" s="944"/>
      <c r="AE119" s="945"/>
      <c r="AF119" s="946" t="s">
        <v>174</v>
      </c>
      <c r="AG119" s="944"/>
      <c r="AH119" s="944"/>
      <c r="AI119" s="944"/>
      <c r="AJ119" s="945"/>
      <c r="AK119" s="946" t="s">
        <v>443</v>
      </c>
      <c r="AL119" s="944"/>
      <c r="AM119" s="944"/>
      <c r="AN119" s="944"/>
      <c r="AO119" s="945"/>
      <c r="AP119" s="947" t="s">
        <v>174</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468</v>
      </c>
      <c r="BP119" s="927"/>
      <c r="BQ119" s="931">
        <v>35992142</v>
      </c>
      <c r="BR119" s="894"/>
      <c r="BS119" s="894"/>
      <c r="BT119" s="894"/>
      <c r="BU119" s="894"/>
      <c r="BV119" s="894">
        <v>36542479</v>
      </c>
      <c r="BW119" s="894"/>
      <c r="BX119" s="894"/>
      <c r="BY119" s="894"/>
      <c r="BZ119" s="894"/>
      <c r="CA119" s="894">
        <v>39678383</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443</v>
      </c>
      <c r="DH119" s="809"/>
      <c r="DI119" s="809"/>
      <c r="DJ119" s="809"/>
      <c r="DK119" s="810"/>
      <c r="DL119" s="811" t="s">
        <v>174</v>
      </c>
      <c r="DM119" s="809"/>
      <c r="DN119" s="809"/>
      <c r="DO119" s="809"/>
      <c r="DP119" s="810"/>
      <c r="DQ119" s="811" t="s">
        <v>443</v>
      </c>
      <c r="DR119" s="809"/>
      <c r="DS119" s="809"/>
      <c r="DT119" s="809"/>
      <c r="DU119" s="810"/>
      <c r="DV119" s="897" t="s">
        <v>443</v>
      </c>
      <c r="DW119" s="898"/>
      <c r="DX119" s="898"/>
      <c r="DY119" s="898"/>
      <c r="DZ119" s="899"/>
    </row>
    <row r="120" spans="1:130" s="248" customFormat="1" ht="26.25" customHeight="1" x14ac:dyDescent="0.15">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443</v>
      </c>
      <c r="AB120" s="826"/>
      <c r="AC120" s="826"/>
      <c r="AD120" s="826"/>
      <c r="AE120" s="827"/>
      <c r="AF120" s="828" t="s">
        <v>443</v>
      </c>
      <c r="AG120" s="826"/>
      <c r="AH120" s="826"/>
      <c r="AI120" s="826"/>
      <c r="AJ120" s="827"/>
      <c r="AK120" s="828" t="s">
        <v>174</v>
      </c>
      <c r="AL120" s="826"/>
      <c r="AM120" s="826"/>
      <c r="AN120" s="826"/>
      <c r="AO120" s="827"/>
      <c r="AP120" s="873" t="s">
        <v>174</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11314446</v>
      </c>
      <c r="BR120" s="891"/>
      <c r="BS120" s="891"/>
      <c r="BT120" s="891"/>
      <c r="BU120" s="891"/>
      <c r="BV120" s="891">
        <v>12363542</v>
      </c>
      <c r="BW120" s="891"/>
      <c r="BX120" s="891"/>
      <c r="BY120" s="891"/>
      <c r="BZ120" s="891"/>
      <c r="CA120" s="891">
        <v>13311916</v>
      </c>
      <c r="CB120" s="891"/>
      <c r="CC120" s="891"/>
      <c r="CD120" s="891"/>
      <c r="CE120" s="891"/>
      <c r="CF120" s="915">
        <v>90.1</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8522502</v>
      </c>
      <c r="DH120" s="891"/>
      <c r="DI120" s="891"/>
      <c r="DJ120" s="891"/>
      <c r="DK120" s="891"/>
      <c r="DL120" s="891">
        <v>8137343</v>
      </c>
      <c r="DM120" s="891"/>
      <c r="DN120" s="891"/>
      <c r="DO120" s="891"/>
      <c r="DP120" s="891"/>
      <c r="DQ120" s="891">
        <v>7617614</v>
      </c>
      <c r="DR120" s="891"/>
      <c r="DS120" s="891"/>
      <c r="DT120" s="891"/>
      <c r="DU120" s="891"/>
      <c r="DV120" s="892">
        <v>51.6</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174</v>
      </c>
      <c r="AB121" s="826"/>
      <c r="AC121" s="826"/>
      <c r="AD121" s="826"/>
      <c r="AE121" s="827"/>
      <c r="AF121" s="828" t="s">
        <v>174</v>
      </c>
      <c r="AG121" s="826"/>
      <c r="AH121" s="826"/>
      <c r="AI121" s="826"/>
      <c r="AJ121" s="827"/>
      <c r="AK121" s="828" t="s">
        <v>443</v>
      </c>
      <c r="AL121" s="826"/>
      <c r="AM121" s="826"/>
      <c r="AN121" s="826"/>
      <c r="AO121" s="827"/>
      <c r="AP121" s="873" t="s">
        <v>443</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5206113</v>
      </c>
      <c r="BR121" s="863"/>
      <c r="BS121" s="863"/>
      <c r="BT121" s="863"/>
      <c r="BU121" s="863"/>
      <c r="BV121" s="863">
        <v>4508514</v>
      </c>
      <c r="BW121" s="863"/>
      <c r="BX121" s="863"/>
      <c r="BY121" s="863"/>
      <c r="BZ121" s="863"/>
      <c r="CA121" s="863">
        <v>4038283</v>
      </c>
      <c r="CB121" s="863"/>
      <c r="CC121" s="863"/>
      <c r="CD121" s="863"/>
      <c r="CE121" s="863"/>
      <c r="CF121" s="924">
        <v>27.3</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v>2191996</v>
      </c>
      <c r="DH121" s="863"/>
      <c r="DI121" s="863"/>
      <c r="DJ121" s="863"/>
      <c r="DK121" s="863"/>
      <c r="DL121" s="863">
        <v>1981221</v>
      </c>
      <c r="DM121" s="863"/>
      <c r="DN121" s="863"/>
      <c r="DO121" s="863"/>
      <c r="DP121" s="863"/>
      <c r="DQ121" s="863">
        <v>1922663</v>
      </c>
      <c r="DR121" s="863"/>
      <c r="DS121" s="863"/>
      <c r="DT121" s="863"/>
      <c r="DU121" s="863"/>
      <c r="DV121" s="840">
        <v>13</v>
      </c>
      <c r="DW121" s="840"/>
      <c r="DX121" s="840"/>
      <c r="DY121" s="840"/>
      <c r="DZ121" s="841"/>
    </row>
    <row r="122" spans="1:130" s="248" customFormat="1" ht="26.25" customHeight="1" x14ac:dyDescent="0.15">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443</v>
      </c>
      <c r="AB122" s="826"/>
      <c r="AC122" s="826"/>
      <c r="AD122" s="826"/>
      <c r="AE122" s="827"/>
      <c r="AF122" s="828" t="s">
        <v>443</v>
      </c>
      <c r="AG122" s="826"/>
      <c r="AH122" s="826"/>
      <c r="AI122" s="826"/>
      <c r="AJ122" s="827"/>
      <c r="AK122" s="828" t="s">
        <v>174</v>
      </c>
      <c r="AL122" s="826"/>
      <c r="AM122" s="826"/>
      <c r="AN122" s="826"/>
      <c r="AO122" s="827"/>
      <c r="AP122" s="873" t="s">
        <v>443</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22895765</v>
      </c>
      <c r="BR122" s="894"/>
      <c r="BS122" s="894"/>
      <c r="BT122" s="894"/>
      <c r="BU122" s="894"/>
      <c r="BV122" s="894">
        <v>23532273</v>
      </c>
      <c r="BW122" s="894"/>
      <c r="BX122" s="894"/>
      <c r="BY122" s="894"/>
      <c r="BZ122" s="894"/>
      <c r="CA122" s="894">
        <v>26168411</v>
      </c>
      <c r="CB122" s="894"/>
      <c r="CC122" s="894"/>
      <c r="CD122" s="894"/>
      <c r="CE122" s="894"/>
      <c r="CF122" s="895">
        <v>177.1</v>
      </c>
      <c r="CG122" s="896"/>
      <c r="CH122" s="896"/>
      <c r="CI122" s="896"/>
      <c r="CJ122" s="896"/>
      <c r="CK122" s="918"/>
      <c r="CL122" s="904"/>
      <c r="CM122" s="904"/>
      <c r="CN122" s="904"/>
      <c r="CO122" s="905"/>
      <c r="CP122" s="884" t="s">
        <v>478</v>
      </c>
      <c r="CQ122" s="885"/>
      <c r="CR122" s="885"/>
      <c r="CS122" s="885"/>
      <c r="CT122" s="885"/>
      <c r="CU122" s="885"/>
      <c r="CV122" s="885"/>
      <c r="CW122" s="885"/>
      <c r="CX122" s="885"/>
      <c r="CY122" s="885"/>
      <c r="CZ122" s="885"/>
      <c r="DA122" s="885"/>
      <c r="DB122" s="885"/>
      <c r="DC122" s="885"/>
      <c r="DD122" s="885"/>
      <c r="DE122" s="885"/>
      <c r="DF122" s="886"/>
      <c r="DG122" s="862">
        <v>302411</v>
      </c>
      <c r="DH122" s="863"/>
      <c r="DI122" s="863"/>
      <c r="DJ122" s="863"/>
      <c r="DK122" s="863"/>
      <c r="DL122" s="863">
        <v>311894</v>
      </c>
      <c r="DM122" s="863"/>
      <c r="DN122" s="863"/>
      <c r="DO122" s="863"/>
      <c r="DP122" s="863"/>
      <c r="DQ122" s="863">
        <v>320977</v>
      </c>
      <c r="DR122" s="863"/>
      <c r="DS122" s="863"/>
      <c r="DT122" s="863"/>
      <c r="DU122" s="863"/>
      <c r="DV122" s="840">
        <v>2.2000000000000002</v>
      </c>
      <c r="DW122" s="840"/>
      <c r="DX122" s="840"/>
      <c r="DY122" s="840"/>
      <c r="DZ122" s="841"/>
    </row>
    <row r="123" spans="1:130" s="248" customFormat="1" ht="26.25" customHeight="1" x14ac:dyDescent="0.15">
      <c r="A123" s="866"/>
      <c r="B123" s="867"/>
      <c r="C123" s="870" t="s">
        <v>462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174</v>
      </c>
      <c r="AB123" s="826"/>
      <c r="AC123" s="826"/>
      <c r="AD123" s="826"/>
      <c r="AE123" s="827"/>
      <c r="AF123" s="828" t="s">
        <v>174</v>
      </c>
      <c r="AG123" s="826"/>
      <c r="AH123" s="826"/>
      <c r="AI123" s="826"/>
      <c r="AJ123" s="827"/>
      <c r="AK123" s="828" t="s">
        <v>174</v>
      </c>
      <c r="AL123" s="826"/>
      <c r="AM123" s="826"/>
      <c r="AN123" s="826"/>
      <c r="AO123" s="827"/>
      <c r="AP123" s="873" t="s">
        <v>443</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479</v>
      </c>
      <c r="BP123" s="927"/>
      <c r="BQ123" s="881">
        <v>39416324</v>
      </c>
      <c r="BR123" s="882"/>
      <c r="BS123" s="882"/>
      <c r="BT123" s="882"/>
      <c r="BU123" s="882"/>
      <c r="BV123" s="882">
        <v>40404329</v>
      </c>
      <c r="BW123" s="882"/>
      <c r="BX123" s="882"/>
      <c r="BY123" s="882"/>
      <c r="BZ123" s="882"/>
      <c r="CA123" s="882">
        <v>43518610</v>
      </c>
      <c r="CB123" s="882"/>
      <c r="CC123" s="882"/>
      <c r="CD123" s="882"/>
      <c r="CE123" s="882"/>
      <c r="CF123" s="792"/>
      <c r="CG123" s="793"/>
      <c r="CH123" s="793"/>
      <c r="CI123" s="793"/>
      <c r="CJ123" s="883"/>
      <c r="CK123" s="918"/>
      <c r="CL123" s="904"/>
      <c r="CM123" s="904"/>
      <c r="CN123" s="904"/>
      <c r="CO123" s="905"/>
      <c r="CP123" s="884" t="s">
        <v>480</v>
      </c>
      <c r="CQ123" s="885"/>
      <c r="CR123" s="885"/>
      <c r="CS123" s="885"/>
      <c r="CT123" s="885"/>
      <c r="CU123" s="885"/>
      <c r="CV123" s="885"/>
      <c r="CW123" s="885"/>
      <c r="CX123" s="885"/>
      <c r="CY123" s="885"/>
      <c r="CZ123" s="885"/>
      <c r="DA123" s="885"/>
      <c r="DB123" s="885"/>
      <c r="DC123" s="885"/>
      <c r="DD123" s="885"/>
      <c r="DE123" s="885"/>
      <c r="DF123" s="886"/>
      <c r="DG123" s="825">
        <v>7653</v>
      </c>
      <c r="DH123" s="826"/>
      <c r="DI123" s="826"/>
      <c r="DJ123" s="826"/>
      <c r="DK123" s="827"/>
      <c r="DL123" s="828">
        <v>4950</v>
      </c>
      <c r="DM123" s="826"/>
      <c r="DN123" s="826"/>
      <c r="DO123" s="826"/>
      <c r="DP123" s="827"/>
      <c r="DQ123" s="828">
        <v>2266</v>
      </c>
      <c r="DR123" s="826"/>
      <c r="DS123" s="826"/>
      <c r="DT123" s="826"/>
      <c r="DU123" s="827"/>
      <c r="DV123" s="873">
        <v>0</v>
      </c>
      <c r="DW123" s="874"/>
      <c r="DX123" s="874"/>
      <c r="DY123" s="874"/>
      <c r="DZ123" s="875"/>
    </row>
    <row r="124" spans="1:130" s="248" customFormat="1" ht="26.25" customHeight="1" thickBot="1" x14ac:dyDescent="0.2">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443</v>
      </c>
      <c r="AB124" s="826"/>
      <c r="AC124" s="826"/>
      <c r="AD124" s="826"/>
      <c r="AE124" s="827"/>
      <c r="AF124" s="828" t="s">
        <v>174</v>
      </c>
      <c r="AG124" s="826"/>
      <c r="AH124" s="826"/>
      <c r="AI124" s="826"/>
      <c r="AJ124" s="827"/>
      <c r="AK124" s="828" t="s">
        <v>174</v>
      </c>
      <c r="AL124" s="826"/>
      <c r="AM124" s="826"/>
      <c r="AN124" s="826"/>
      <c r="AO124" s="827"/>
      <c r="AP124" s="873" t="s">
        <v>443</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174</v>
      </c>
      <c r="BR124" s="880"/>
      <c r="BS124" s="880"/>
      <c r="BT124" s="880"/>
      <c r="BU124" s="880"/>
      <c r="BV124" s="880" t="s">
        <v>443</v>
      </c>
      <c r="BW124" s="880"/>
      <c r="BX124" s="880"/>
      <c r="BY124" s="880"/>
      <c r="BZ124" s="880"/>
      <c r="CA124" s="880" t="s">
        <v>443</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443</v>
      </c>
      <c r="DH124" s="809"/>
      <c r="DI124" s="809"/>
      <c r="DJ124" s="809"/>
      <c r="DK124" s="810"/>
      <c r="DL124" s="811" t="s">
        <v>443</v>
      </c>
      <c r="DM124" s="809"/>
      <c r="DN124" s="809"/>
      <c r="DO124" s="809"/>
      <c r="DP124" s="810"/>
      <c r="DQ124" s="811" t="s">
        <v>174</v>
      </c>
      <c r="DR124" s="809"/>
      <c r="DS124" s="809"/>
      <c r="DT124" s="809"/>
      <c r="DU124" s="810"/>
      <c r="DV124" s="897" t="s">
        <v>443</v>
      </c>
      <c r="DW124" s="898"/>
      <c r="DX124" s="898"/>
      <c r="DY124" s="898"/>
      <c r="DZ124" s="899"/>
    </row>
    <row r="125" spans="1:130" s="248" customFormat="1" ht="26.25" customHeight="1" x14ac:dyDescent="0.15">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443</v>
      </c>
      <c r="AB125" s="826"/>
      <c r="AC125" s="826"/>
      <c r="AD125" s="826"/>
      <c r="AE125" s="827"/>
      <c r="AF125" s="828" t="s">
        <v>443</v>
      </c>
      <c r="AG125" s="826"/>
      <c r="AH125" s="826"/>
      <c r="AI125" s="826"/>
      <c r="AJ125" s="827"/>
      <c r="AK125" s="828" t="s">
        <v>443</v>
      </c>
      <c r="AL125" s="826"/>
      <c r="AM125" s="826"/>
      <c r="AN125" s="826"/>
      <c r="AO125" s="827"/>
      <c r="AP125" s="873" t="s">
        <v>443</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483</v>
      </c>
      <c r="CL125" s="901"/>
      <c r="CM125" s="901"/>
      <c r="CN125" s="901"/>
      <c r="CO125" s="902"/>
      <c r="CP125" s="909" t="s">
        <v>484</v>
      </c>
      <c r="CQ125" s="854"/>
      <c r="CR125" s="854"/>
      <c r="CS125" s="854"/>
      <c r="CT125" s="854"/>
      <c r="CU125" s="854"/>
      <c r="CV125" s="854"/>
      <c r="CW125" s="854"/>
      <c r="CX125" s="854"/>
      <c r="CY125" s="854"/>
      <c r="CZ125" s="854"/>
      <c r="DA125" s="854"/>
      <c r="DB125" s="854"/>
      <c r="DC125" s="854"/>
      <c r="DD125" s="854"/>
      <c r="DE125" s="854"/>
      <c r="DF125" s="855"/>
      <c r="DG125" s="910" t="s">
        <v>443</v>
      </c>
      <c r="DH125" s="891"/>
      <c r="DI125" s="891"/>
      <c r="DJ125" s="891"/>
      <c r="DK125" s="891"/>
      <c r="DL125" s="891" t="s">
        <v>443</v>
      </c>
      <c r="DM125" s="891"/>
      <c r="DN125" s="891"/>
      <c r="DO125" s="891"/>
      <c r="DP125" s="891"/>
      <c r="DQ125" s="891" t="s">
        <v>174</v>
      </c>
      <c r="DR125" s="891"/>
      <c r="DS125" s="891"/>
      <c r="DT125" s="891"/>
      <c r="DU125" s="891"/>
      <c r="DV125" s="892" t="s">
        <v>443</v>
      </c>
      <c r="DW125" s="892"/>
      <c r="DX125" s="892"/>
      <c r="DY125" s="892"/>
      <c r="DZ125" s="893"/>
    </row>
    <row r="126" spans="1:130" s="248" customFormat="1" ht="26.25" customHeight="1" thickBot="1" x14ac:dyDescent="0.2">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443</v>
      </c>
      <c r="AB126" s="826"/>
      <c r="AC126" s="826"/>
      <c r="AD126" s="826"/>
      <c r="AE126" s="827"/>
      <c r="AF126" s="828" t="s">
        <v>443</v>
      </c>
      <c r="AG126" s="826"/>
      <c r="AH126" s="826"/>
      <c r="AI126" s="826"/>
      <c r="AJ126" s="827"/>
      <c r="AK126" s="828" t="s">
        <v>443</v>
      </c>
      <c r="AL126" s="826"/>
      <c r="AM126" s="826"/>
      <c r="AN126" s="826"/>
      <c r="AO126" s="827"/>
      <c r="AP126" s="873" t="s">
        <v>443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485</v>
      </c>
      <c r="CQ126" s="796"/>
      <c r="CR126" s="796"/>
      <c r="CS126" s="796"/>
      <c r="CT126" s="796"/>
      <c r="CU126" s="796"/>
      <c r="CV126" s="796"/>
      <c r="CW126" s="796"/>
      <c r="CX126" s="796"/>
      <c r="CY126" s="796"/>
      <c r="CZ126" s="796"/>
      <c r="DA126" s="796"/>
      <c r="DB126" s="796"/>
      <c r="DC126" s="796"/>
      <c r="DD126" s="796"/>
      <c r="DE126" s="796"/>
      <c r="DF126" s="797"/>
      <c r="DG126" s="862" t="s">
        <v>443</v>
      </c>
      <c r="DH126" s="863"/>
      <c r="DI126" s="863"/>
      <c r="DJ126" s="863"/>
      <c r="DK126" s="863"/>
      <c r="DL126" s="863" t="s">
        <v>443</v>
      </c>
      <c r="DM126" s="863"/>
      <c r="DN126" s="863"/>
      <c r="DO126" s="863"/>
      <c r="DP126" s="863"/>
      <c r="DQ126" s="863" t="s">
        <v>443</v>
      </c>
      <c r="DR126" s="863"/>
      <c r="DS126" s="863"/>
      <c r="DT126" s="863"/>
      <c r="DU126" s="863"/>
      <c r="DV126" s="840" t="s">
        <v>448</v>
      </c>
      <c r="DW126" s="840"/>
      <c r="DX126" s="840"/>
      <c r="DY126" s="840"/>
      <c r="DZ126" s="841"/>
    </row>
    <row r="127" spans="1:130" s="248" customFormat="1" ht="26.25" customHeight="1" x14ac:dyDescent="0.15">
      <c r="A127" s="868"/>
      <c r="B127" s="869"/>
      <c r="C127" s="887" t="s">
        <v>486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443</v>
      </c>
      <c r="AB127" s="826"/>
      <c r="AC127" s="826"/>
      <c r="AD127" s="826"/>
      <c r="AE127" s="827"/>
      <c r="AF127" s="828" t="s">
        <v>174</v>
      </c>
      <c r="AG127" s="826"/>
      <c r="AH127" s="826"/>
      <c r="AI127" s="826"/>
      <c r="AJ127" s="827"/>
      <c r="AK127" s="828" t="s">
        <v>443</v>
      </c>
      <c r="AL127" s="826"/>
      <c r="AM127" s="826"/>
      <c r="AN127" s="826"/>
      <c r="AO127" s="827"/>
      <c r="AP127" s="873" t="s">
        <v>443</v>
      </c>
      <c r="AQ127" s="874"/>
      <c r="AR127" s="874"/>
      <c r="AS127" s="874"/>
      <c r="AT127" s="875"/>
      <c r="AU127" s="284"/>
      <c r="AV127" s="284"/>
      <c r="AW127" s="284"/>
      <c r="AX127" s="890" t="s">
        <v>487</v>
      </c>
      <c r="AY127" s="858"/>
      <c r="AZ127" s="858"/>
      <c r="BA127" s="858"/>
      <c r="BB127" s="858"/>
      <c r="BC127" s="858"/>
      <c r="BD127" s="858"/>
      <c r="BE127" s="859"/>
      <c r="BF127" s="857" t="s">
        <v>488</v>
      </c>
      <c r="BG127" s="858"/>
      <c r="BH127" s="858"/>
      <c r="BI127" s="858"/>
      <c r="BJ127" s="858"/>
      <c r="BK127" s="858"/>
      <c r="BL127" s="859"/>
      <c r="BM127" s="857" t="s">
        <v>489</v>
      </c>
      <c r="BN127" s="858"/>
      <c r="BO127" s="858"/>
      <c r="BP127" s="858"/>
      <c r="BQ127" s="858"/>
      <c r="BR127" s="858"/>
      <c r="BS127" s="859"/>
      <c r="BT127" s="857" t="s">
        <v>490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491</v>
      </c>
      <c r="CQ127" s="796"/>
      <c r="CR127" s="796"/>
      <c r="CS127" s="796"/>
      <c r="CT127" s="796"/>
      <c r="CU127" s="796"/>
      <c r="CV127" s="796"/>
      <c r="CW127" s="796"/>
      <c r="CX127" s="796"/>
      <c r="CY127" s="796"/>
      <c r="CZ127" s="796"/>
      <c r="DA127" s="796"/>
      <c r="DB127" s="796"/>
      <c r="DC127" s="796"/>
      <c r="DD127" s="796"/>
      <c r="DE127" s="796"/>
      <c r="DF127" s="797"/>
      <c r="DG127" s="862" t="s">
        <v>443</v>
      </c>
      <c r="DH127" s="863"/>
      <c r="DI127" s="863"/>
      <c r="DJ127" s="863"/>
      <c r="DK127" s="863"/>
      <c r="DL127" s="863" t="s">
        <v>443</v>
      </c>
      <c r="DM127" s="863"/>
      <c r="DN127" s="863"/>
      <c r="DO127" s="863"/>
      <c r="DP127" s="863"/>
      <c r="DQ127" s="863" t="s">
        <v>443</v>
      </c>
      <c r="DR127" s="863"/>
      <c r="DS127" s="863"/>
      <c r="DT127" s="863"/>
      <c r="DU127" s="863"/>
      <c r="DV127" s="840" t="s">
        <v>443</v>
      </c>
      <c r="DW127" s="840"/>
      <c r="DX127" s="840"/>
      <c r="DY127" s="840"/>
      <c r="DZ127" s="841"/>
    </row>
    <row r="128" spans="1:130" s="248" customFormat="1" ht="26.25" customHeight="1" thickBot="1" x14ac:dyDescent="0.2">
      <c r="A128" s="842" t="s">
        <v>492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493</v>
      </c>
      <c r="X128" s="844"/>
      <c r="Y128" s="844"/>
      <c r="Z128" s="845"/>
      <c r="AA128" s="846">
        <v>456061</v>
      </c>
      <c r="AB128" s="847"/>
      <c r="AC128" s="847"/>
      <c r="AD128" s="847"/>
      <c r="AE128" s="848"/>
      <c r="AF128" s="849">
        <v>396089</v>
      </c>
      <c r="AG128" s="847"/>
      <c r="AH128" s="847"/>
      <c r="AI128" s="847"/>
      <c r="AJ128" s="848"/>
      <c r="AK128" s="849">
        <v>425886</v>
      </c>
      <c r="AL128" s="847"/>
      <c r="AM128" s="847"/>
      <c r="AN128" s="847"/>
      <c r="AO128" s="848"/>
      <c r="AP128" s="850"/>
      <c r="AQ128" s="851"/>
      <c r="AR128" s="851"/>
      <c r="AS128" s="851"/>
      <c r="AT128" s="852"/>
      <c r="AU128" s="284"/>
      <c r="AV128" s="284"/>
      <c r="AW128" s="284"/>
      <c r="AX128" s="853" t="s">
        <v>494</v>
      </c>
      <c r="AY128" s="854"/>
      <c r="AZ128" s="854"/>
      <c r="BA128" s="854"/>
      <c r="BB128" s="854"/>
      <c r="BC128" s="854"/>
      <c r="BD128" s="854"/>
      <c r="BE128" s="855"/>
      <c r="BF128" s="832" t="s">
        <v>443</v>
      </c>
      <c r="BG128" s="833"/>
      <c r="BH128" s="833"/>
      <c r="BI128" s="833"/>
      <c r="BJ128" s="833"/>
      <c r="BK128" s="833"/>
      <c r="BL128" s="856"/>
      <c r="BM128" s="832">
        <v>12.67</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495</v>
      </c>
      <c r="CQ128" s="774"/>
      <c r="CR128" s="774"/>
      <c r="CS128" s="774"/>
      <c r="CT128" s="774"/>
      <c r="CU128" s="774"/>
      <c r="CV128" s="774"/>
      <c r="CW128" s="774"/>
      <c r="CX128" s="774"/>
      <c r="CY128" s="774"/>
      <c r="CZ128" s="774"/>
      <c r="DA128" s="774"/>
      <c r="DB128" s="774"/>
      <c r="DC128" s="774"/>
      <c r="DD128" s="774"/>
      <c r="DE128" s="774"/>
      <c r="DF128" s="775"/>
      <c r="DG128" s="836" t="s">
        <v>443</v>
      </c>
      <c r="DH128" s="837"/>
      <c r="DI128" s="837"/>
      <c r="DJ128" s="837"/>
      <c r="DK128" s="837"/>
      <c r="DL128" s="837" t="s">
        <v>443</v>
      </c>
      <c r="DM128" s="837"/>
      <c r="DN128" s="837"/>
      <c r="DO128" s="837"/>
      <c r="DP128" s="837"/>
      <c r="DQ128" s="837" t="s">
        <v>443</v>
      </c>
      <c r="DR128" s="837"/>
      <c r="DS128" s="837"/>
      <c r="DT128" s="837"/>
      <c r="DU128" s="837"/>
      <c r="DV128" s="838" t="s">
        <v>174</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496</v>
      </c>
      <c r="X129" s="823"/>
      <c r="Y129" s="823"/>
      <c r="Z129" s="824"/>
      <c r="AA129" s="825">
        <v>16017973</v>
      </c>
      <c r="AB129" s="826"/>
      <c r="AC129" s="826"/>
      <c r="AD129" s="826"/>
      <c r="AE129" s="827"/>
      <c r="AF129" s="828">
        <v>16139349</v>
      </c>
      <c r="AG129" s="826"/>
      <c r="AH129" s="826"/>
      <c r="AI129" s="826"/>
      <c r="AJ129" s="827"/>
      <c r="AK129" s="828">
        <v>16556231</v>
      </c>
      <c r="AL129" s="826"/>
      <c r="AM129" s="826"/>
      <c r="AN129" s="826"/>
      <c r="AO129" s="827"/>
      <c r="AP129" s="829"/>
      <c r="AQ129" s="830"/>
      <c r="AR129" s="830"/>
      <c r="AS129" s="830"/>
      <c r="AT129" s="831"/>
      <c r="AU129" s="286"/>
      <c r="AV129" s="286"/>
      <c r="AW129" s="286"/>
      <c r="AX129" s="795" t="s">
        <v>497</v>
      </c>
      <c r="AY129" s="796"/>
      <c r="AZ129" s="796"/>
      <c r="BA129" s="796"/>
      <c r="BB129" s="796"/>
      <c r="BC129" s="796"/>
      <c r="BD129" s="796"/>
      <c r="BE129" s="797"/>
      <c r="BF129" s="815" t="s">
        <v>443</v>
      </c>
      <c r="BG129" s="816"/>
      <c r="BH129" s="816"/>
      <c r="BI129" s="816"/>
      <c r="BJ129" s="816"/>
      <c r="BK129" s="816"/>
      <c r="BL129" s="817"/>
      <c r="BM129" s="815">
        <v>17.670000000000002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499</v>
      </c>
      <c r="X130" s="823"/>
      <c r="Y130" s="823"/>
      <c r="Z130" s="824"/>
      <c r="AA130" s="825">
        <v>1794587</v>
      </c>
      <c r="AB130" s="826"/>
      <c r="AC130" s="826"/>
      <c r="AD130" s="826"/>
      <c r="AE130" s="827"/>
      <c r="AF130" s="828">
        <v>1821741</v>
      </c>
      <c r="AG130" s="826"/>
      <c r="AH130" s="826"/>
      <c r="AI130" s="826"/>
      <c r="AJ130" s="827"/>
      <c r="AK130" s="828">
        <v>1780228</v>
      </c>
      <c r="AL130" s="826"/>
      <c r="AM130" s="826"/>
      <c r="AN130" s="826"/>
      <c r="AO130" s="827"/>
      <c r="AP130" s="829"/>
      <c r="AQ130" s="830"/>
      <c r="AR130" s="830"/>
      <c r="AS130" s="830"/>
      <c r="AT130" s="831"/>
      <c r="AU130" s="286"/>
      <c r="AV130" s="286"/>
      <c r="AW130" s="286"/>
      <c r="AX130" s="795" t="s">
        <v>500</v>
      </c>
      <c r="AY130" s="796"/>
      <c r="AZ130" s="796"/>
      <c r="BA130" s="796"/>
      <c r="BB130" s="796"/>
      <c r="BC130" s="796"/>
      <c r="BD130" s="796"/>
      <c r="BE130" s="797"/>
      <c r="BF130" s="798">
        <v>6.1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501</v>
      </c>
      <c r="X131" s="806"/>
      <c r="Y131" s="806"/>
      <c r="Z131" s="807"/>
      <c r="AA131" s="808">
        <v>14223386</v>
      </c>
      <c r="AB131" s="809"/>
      <c r="AC131" s="809"/>
      <c r="AD131" s="809"/>
      <c r="AE131" s="810"/>
      <c r="AF131" s="811">
        <v>14317608</v>
      </c>
      <c r="AG131" s="809"/>
      <c r="AH131" s="809"/>
      <c r="AI131" s="809"/>
      <c r="AJ131" s="810"/>
      <c r="AK131" s="811">
        <v>14776003</v>
      </c>
      <c r="AL131" s="809"/>
      <c r="AM131" s="809"/>
      <c r="AN131" s="809"/>
      <c r="AO131" s="810"/>
      <c r="AP131" s="812"/>
      <c r="AQ131" s="813"/>
      <c r="AR131" s="813"/>
      <c r="AS131" s="813"/>
      <c r="AT131" s="814"/>
      <c r="AU131" s="286"/>
      <c r="AV131" s="286"/>
      <c r="AW131" s="286"/>
      <c r="AX131" s="773" t="s">
        <v>502</v>
      </c>
      <c r="AY131" s="774"/>
      <c r="AZ131" s="774"/>
      <c r="BA131" s="774"/>
      <c r="BB131" s="774"/>
      <c r="BC131" s="774"/>
      <c r="BD131" s="774"/>
      <c r="BE131" s="775"/>
      <c r="BF131" s="776" t="s">
        <v>443</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504</v>
      </c>
      <c r="W132" s="786"/>
      <c r="X132" s="786"/>
      <c r="Y132" s="786"/>
      <c r="Z132" s="787"/>
      <c r="AA132" s="788">
        <v>6.7561268459999999</v>
      </c>
      <c r="AB132" s="789"/>
      <c r="AC132" s="789"/>
      <c r="AD132" s="789"/>
      <c r="AE132" s="790"/>
      <c r="AF132" s="791">
        <v>6.6760592970000001</v>
      </c>
      <c r="AG132" s="789"/>
      <c r="AH132" s="789"/>
      <c r="AI132" s="789"/>
      <c r="AJ132" s="790"/>
      <c r="AK132" s="791">
        <v>5.0416678990000001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505</v>
      </c>
      <c r="W133" s="765"/>
      <c r="X133" s="765"/>
      <c r="Y133" s="765"/>
      <c r="Z133" s="766"/>
      <c r="AA133" s="767">
        <v>6.2</v>
      </c>
      <c r="AB133" s="768"/>
      <c r="AC133" s="768"/>
      <c r="AD133" s="768"/>
      <c r="AE133" s="769"/>
      <c r="AF133" s="767">
        <v>6.4</v>
      </c>
      <c r="AG133" s="768"/>
      <c r="AH133" s="768"/>
      <c r="AI133" s="768"/>
      <c r="AJ133" s="769"/>
      <c r="AK133" s="767">
        <v>6.1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SyAMD2UWAApKlYj6z2REhBNKJStciQVDweGn65tGOnvMXw2IabShnpL1R5NejCAkY0bkQnVbdXFFSDcNzVhRQ==" saltValue="O8s6beifYq6Rq7zN9chk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9vCr032pGiFz7n5hBJrdPKCQragx3vgp02irzxhPNvSL0mc8U09tIS6pg4ifmjK4l6Yl9bvrdmc3kIy/5Wfxzw==" saltValue="t7LsinHjgALh299VH9W8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LOfSc3pYbJUJFOpermED6Zj2D9YR3mF+fCNAzUo7dExIZZUw7k0ITUAyG/SZ9fi1rRlLMCjPBydLtmSsPIXeA==" saltValue="/Za4perteYjix6lvn2SW5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514</v>
      </c>
      <c r="AL9" s="1190"/>
      <c r="AM9" s="1190"/>
      <c r="AN9" s="1191"/>
      <c r="AO9" s="314">
        <v>4588522</v>
      </c>
      <c r="AP9" s="314">
        <v>70625</v>
      </c>
      <c r="AQ9" s="315">
        <v>63314</v>
      </c>
      <c r="AR9" s="316">
        <v>11.5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515</v>
      </c>
      <c r="AL10" s="1190"/>
      <c r="AM10" s="1190"/>
      <c r="AN10" s="1191"/>
      <c r="AO10" s="317">
        <v>737612</v>
      </c>
      <c r="AP10" s="317">
        <v>11353</v>
      </c>
      <c r="AQ10" s="318">
        <v>6537</v>
      </c>
      <c r="AR10" s="319">
        <v>73.7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516</v>
      </c>
      <c r="AL11" s="1190"/>
      <c r="AM11" s="1190"/>
      <c r="AN11" s="1191"/>
      <c r="AO11" s="317">
        <v>707756</v>
      </c>
      <c r="AP11" s="317">
        <v>10894</v>
      </c>
      <c r="AQ11" s="318">
        <v>1199</v>
      </c>
      <c r="AR11" s="319">
        <v>808.6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517</v>
      </c>
      <c r="AL12" s="1190"/>
      <c r="AM12" s="1190"/>
      <c r="AN12" s="1191"/>
      <c r="AO12" s="317" t="s">
        <v>518</v>
      </c>
      <c r="AP12" s="317" t="s">
        <v>518</v>
      </c>
      <c r="AQ12" s="318">
        <v>6</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519</v>
      </c>
      <c r="AL13" s="1190"/>
      <c r="AM13" s="1190"/>
      <c r="AN13" s="1191"/>
      <c r="AO13" s="317">
        <v>199306</v>
      </c>
      <c r="AP13" s="317">
        <v>3068</v>
      </c>
      <c r="AQ13" s="318">
        <v>2551</v>
      </c>
      <c r="AR13" s="319">
        <v>20.3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520</v>
      </c>
      <c r="AL14" s="1190"/>
      <c r="AM14" s="1190"/>
      <c r="AN14" s="1191"/>
      <c r="AO14" s="317">
        <v>166395</v>
      </c>
      <c r="AP14" s="317">
        <v>2561</v>
      </c>
      <c r="AQ14" s="318">
        <v>1371</v>
      </c>
      <c r="AR14" s="319">
        <v>86.8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521</v>
      </c>
      <c r="AL15" s="1193"/>
      <c r="AM15" s="1193"/>
      <c r="AN15" s="1194"/>
      <c r="AO15" s="317">
        <v>-137952</v>
      </c>
      <c r="AP15" s="317">
        <v>-2123</v>
      </c>
      <c r="AQ15" s="318">
        <v>-3830</v>
      </c>
      <c r="AR15" s="319">
        <v>-44.6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6261639</v>
      </c>
      <c r="AP16" s="317">
        <v>96377</v>
      </c>
      <c r="AQ16" s="318">
        <v>71148</v>
      </c>
      <c r="AR16" s="319">
        <v>35.5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526</v>
      </c>
      <c r="AL21" s="1196"/>
      <c r="AM21" s="1196"/>
      <c r="AN21" s="1197"/>
      <c r="AO21" s="330">
        <v>7.82</v>
      </c>
      <c r="AP21" s="331">
        <v>6.38</v>
      </c>
      <c r="AQ21" s="332">
        <v>1.44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527</v>
      </c>
      <c r="AL22" s="1196"/>
      <c r="AM22" s="1196"/>
      <c r="AN22" s="1197"/>
      <c r="AO22" s="335">
        <v>97.3</v>
      </c>
      <c r="AP22" s="336">
        <v>98.2</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531</v>
      </c>
      <c r="AL32" s="1179"/>
      <c r="AM32" s="1179"/>
      <c r="AN32" s="1180"/>
      <c r="AO32" s="345">
        <v>1796518</v>
      </c>
      <c r="AP32" s="345">
        <v>27652</v>
      </c>
      <c r="AQ32" s="346">
        <v>34974</v>
      </c>
      <c r="AR32" s="347">
        <v>-20.9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532</v>
      </c>
      <c r="AL33" s="1179"/>
      <c r="AM33" s="1179"/>
      <c r="AN33" s="1180"/>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533</v>
      </c>
      <c r="AL34" s="1179"/>
      <c r="AM34" s="1179"/>
      <c r="AN34" s="1180"/>
      <c r="AO34" s="345" t="s">
        <v>518</v>
      </c>
      <c r="AP34" s="345" t="s">
        <v>518</v>
      </c>
      <c r="AQ34" s="346">
        <v>13</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534</v>
      </c>
      <c r="AL35" s="1179"/>
      <c r="AM35" s="1179"/>
      <c r="AN35" s="1180"/>
      <c r="AO35" s="345">
        <v>1040077</v>
      </c>
      <c r="AP35" s="345">
        <v>16009</v>
      </c>
      <c r="AQ35" s="346">
        <v>9202</v>
      </c>
      <c r="AR35" s="347">
        <v>74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535</v>
      </c>
      <c r="AL36" s="1179"/>
      <c r="AM36" s="1179"/>
      <c r="AN36" s="1180"/>
      <c r="AO36" s="345">
        <v>114476</v>
      </c>
      <c r="AP36" s="345">
        <v>1762</v>
      </c>
      <c r="AQ36" s="346">
        <v>1932</v>
      </c>
      <c r="AR36" s="347">
        <v>-8.8000000000000007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536</v>
      </c>
      <c r="AL37" s="1179"/>
      <c r="AM37" s="1179"/>
      <c r="AN37" s="1180"/>
      <c r="AO37" s="345" t="s">
        <v>518</v>
      </c>
      <c r="AP37" s="345" t="s">
        <v>518</v>
      </c>
      <c r="AQ37" s="346">
        <v>1045</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537</v>
      </c>
      <c r="AL38" s="1176"/>
      <c r="AM38" s="1176"/>
      <c r="AN38" s="1177"/>
      <c r="AO38" s="348" t="s">
        <v>518</v>
      </c>
      <c r="AP38" s="348" t="s">
        <v>518</v>
      </c>
      <c r="AQ38" s="349">
        <v>1</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538</v>
      </c>
      <c r="AL39" s="1176"/>
      <c r="AM39" s="1176"/>
      <c r="AN39" s="1177"/>
      <c r="AO39" s="345">
        <v>-425886</v>
      </c>
      <c r="AP39" s="345">
        <v>-6555</v>
      </c>
      <c r="AQ39" s="346">
        <v>-6121</v>
      </c>
      <c r="AR39" s="347">
        <v>7.1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539</v>
      </c>
      <c r="AL40" s="1179"/>
      <c r="AM40" s="1179"/>
      <c r="AN40" s="1180"/>
      <c r="AO40" s="345">
        <v>-1780228</v>
      </c>
      <c r="AP40" s="345">
        <v>-27401</v>
      </c>
      <c r="AQ40" s="346">
        <v>-29274</v>
      </c>
      <c r="AR40" s="347">
        <v>-6.4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744957</v>
      </c>
      <c r="AP41" s="345">
        <v>11466</v>
      </c>
      <c r="AQ41" s="346">
        <v>11772</v>
      </c>
      <c r="AR41" s="347">
        <v>-2.6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509</v>
      </c>
      <c r="AN49" s="1186" t="s">
        <v>543</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2768313</v>
      </c>
      <c r="AN51" s="367">
        <v>41377</v>
      </c>
      <c r="AO51" s="368">
        <v>-14.2</v>
      </c>
      <c r="AP51" s="369">
        <v>44504</v>
      </c>
      <c r="AQ51" s="370">
        <v>-5.9</v>
      </c>
      <c r="AR51" s="371">
        <v>-8.3000000000000007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1883007</v>
      </c>
      <c r="AN52" s="375">
        <v>28144</v>
      </c>
      <c r="AO52" s="376">
        <v>12.1</v>
      </c>
      <c r="AP52" s="377">
        <v>25876</v>
      </c>
      <c r="AQ52" s="378">
        <v>7.4</v>
      </c>
      <c r="AR52" s="379">
        <v>4.7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2580766</v>
      </c>
      <c r="AN53" s="367">
        <v>38775</v>
      </c>
      <c r="AO53" s="368">
        <v>-6.3</v>
      </c>
      <c r="AP53" s="369">
        <v>47820</v>
      </c>
      <c r="AQ53" s="370">
        <v>7.5</v>
      </c>
      <c r="AR53" s="371">
        <v>-13.8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1378725</v>
      </c>
      <c r="AN54" s="375">
        <v>20715</v>
      </c>
      <c r="AO54" s="376">
        <v>-26.4</v>
      </c>
      <c r="AP54" s="377">
        <v>25855</v>
      </c>
      <c r="AQ54" s="378">
        <v>-0.1</v>
      </c>
      <c r="AR54" s="379">
        <v>-26.3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3742065</v>
      </c>
      <c r="AN55" s="367">
        <v>56684</v>
      </c>
      <c r="AO55" s="368">
        <v>46.2</v>
      </c>
      <c r="AP55" s="369">
        <v>41934</v>
      </c>
      <c r="AQ55" s="370">
        <v>-12.3</v>
      </c>
      <c r="AR55" s="371">
        <v>58.5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1928536</v>
      </c>
      <c r="AN56" s="375">
        <v>29213</v>
      </c>
      <c r="AO56" s="376">
        <v>41</v>
      </c>
      <c r="AP56" s="377">
        <v>23352</v>
      </c>
      <c r="AQ56" s="378">
        <v>-9.6999999999999993</v>
      </c>
      <c r="AR56" s="379">
        <v>50.7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5673472</v>
      </c>
      <c r="AN57" s="367">
        <v>86569</v>
      </c>
      <c r="AO57" s="368">
        <v>52.7</v>
      </c>
      <c r="AP57" s="369">
        <v>45588</v>
      </c>
      <c r="AQ57" s="370">
        <v>8.6999999999999993</v>
      </c>
      <c r="AR57" s="371">
        <v>44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2550754</v>
      </c>
      <c r="AN58" s="375">
        <v>38921</v>
      </c>
      <c r="AO58" s="376">
        <v>33.200000000000003</v>
      </c>
      <c r="AP58" s="377">
        <v>24150</v>
      </c>
      <c r="AQ58" s="378">
        <v>3.4</v>
      </c>
      <c r="AR58" s="379">
        <v>29.8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8304611</v>
      </c>
      <c r="AN59" s="367">
        <v>127822</v>
      </c>
      <c r="AO59" s="368">
        <v>47.7</v>
      </c>
      <c r="AP59" s="369">
        <v>45483</v>
      </c>
      <c r="AQ59" s="370">
        <v>-0.2</v>
      </c>
      <c r="AR59" s="371">
        <v>47.9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3683693</v>
      </c>
      <c r="AN60" s="375">
        <v>56698</v>
      </c>
      <c r="AO60" s="376">
        <v>45.7</v>
      </c>
      <c r="AP60" s="377">
        <v>24241</v>
      </c>
      <c r="AQ60" s="378">
        <v>0.4</v>
      </c>
      <c r="AR60" s="379">
        <v>45.3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4613845</v>
      </c>
      <c r="AN61" s="382">
        <v>70245</v>
      </c>
      <c r="AO61" s="383">
        <v>25.2</v>
      </c>
      <c r="AP61" s="384">
        <v>45066</v>
      </c>
      <c r="AQ61" s="385">
        <v>-0.4</v>
      </c>
      <c r="AR61" s="371">
        <v>25.6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2284943</v>
      </c>
      <c r="AN62" s="375">
        <v>34738</v>
      </c>
      <c r="AO62" s="376">
        <v>21.1</v>
      </c>
      <c r="AP62" s="377">
        <v>24695</v>
      </c>
      <c r="AQ62" s="378">
        <v>0.3</v>
      </c>
      <c r="AR62" s="379">
        <v>20.8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lQCkj5dW2BzCnhEuCYXu3DR0DQMl9gPKxPCfdjdRupPhM0JsNq+tyWr/JrdQtQrkmU3g5kGiBgOWXYdY/ZKA==" saltValue="QWMnx9aqfvppGoH8csiOg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1" spans="125:125" ht="13.5" hidden="1" customHeight="1" x14ac:dyDescent="0.15">
      <c r="DU121" s="292"/>
    </row>
  </sheetData>
  <sheetProtection algorithmName="SHA-512" hashValue="8SVtzGQT1x2d7fJpsHZfZeaeuVUFIPWciATCYdtpyhBkiRO7Xka11dOSqPCV/kNJTgeOzmTZI40k+vDQjTuzQg==" saltValue="yLPCoBa9EnNaJ1pmSSYD5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mxE2moZYZemJ7+eTuOGy83hL8r/Lg1WlodrIuweY5AULfkDUi7rjpwW976fNJHSSDHelYdWdTE/vOFg8fJg0Iw==" saltValue="bpK5vi9ezOU3ZC53hM1iQ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0" t="s">
        <v>3</v>
      </c>
      <c r="D47" s="1200"/>
      <c r="E47" s="1201"/>
      <c r="F47" s="11">
        <v>20.61</v>
      </c>
      <c r="G47" s="12">
        <v>20.61</v>
      </c>
      <c r="H47" s="12">
        <v>20.51</v>
      </c>
      <c r="I47" s="12">
        <v>20.37</v>
      </c>
      <c r="J47" s="13">
        <v>18.87</v>
      </c>
    </row>
    <row r="48" spans="2:10" ht="57.75" customHeight="1" x14ac:dyDescent="0.15">
      <c r="B48" s="14"/>
      <c r="C48" s="1202" t="s">
        <v>4</v>
      </c>
      <c r="D48" s="1202"/>
      <c r="E48" s="1203"/>
      <c r="F48" s="15">
        <v>8.6999999999999993</v>
      </c>
      <c r="G48" s="16">
        <v>9.23</v>
      </c>
      <c r="H48" s="16">
        <v>10.53</v>
      </c>
      <c r="I48" s="16">
        <v>10.199999999999999</v>
      </c>
      <c r="J48" s="17">
        <v>9.5500000000000007</v>
      </c>
    </row>
    <row r="49" spans="2:10" ht="57.75" customHeight="1" thickBot="1" x14ac:dyDescent="0.2">
      <c r="B49" s="18"/>
      <c r="C49" s="1204" t="s">
        <v>5</v>
      </c>
      <c r="D49" s="1204"/>
      <c r="E49" s="1205"/>
      <c r="F49" s="19" t="s">
        <v>564</v>
      </c>
      <c r="G49" s="20">
        <v>0.55000000000000004</v>
      </c>
      <c r="H49" s="20">
        <v>1.37</v>
      </c>
      <c r="I49" s="20" t="s">
        <v>565</v>
      </c>
      <c r="J49" s="21" t="s">
        <v>566</v>
      </c>
    </row>
    <row r="50" spans="2:10" ht="13.5" customHeight="1" x14ac:dyDescent="0.15"/>
  </sheetData>
  <sheetProtection algorithmName="SHA-512" hashValue="eob2ruolR+iZkHgvZr4NVzkFXC6upqL38MmefipOsmChDoKp7WoE7IrNLfXSsWIsbPUwfYTjrRaXscTWdpgInA==" saltValue="a8yzG2tEUC/zbhI+bm02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作成者</dc:creator>
  <cp:keywords/>
  <dc:description/>
  <cp:lastModifiedBy>敦賀市</cp:lastModifiedBy>
  <cp:lastPrinted>2022-03-16T05:40:30Z</cp:lastPrinted>
  <dcterms:created xsi:type="dcterms:W3CDTF">2022-02-02T04:53:57Z</dcterms:created>
  <dcterms:modified xsi:type="dcterms:W3CDTF">2024-06-18T01:43:32Z</dcterms:modified>
  <cp:category/>
</cp:coreProperties>
</file>